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JLNEUTAA\Documents\disco d\AÑO 2025\Informes\Circular 008\03.Marzo_2025\"/>
    </mc:Choice>
  </mc:AlternateContent>
  <xr:revisionPtr revIDLastSave="0" documentId="13_ncr:1_{0E2B7226-BE0A-4672-B673-9432AD125191}" xr6:coauthVersionLast="36" xr6:coauthVersionMax="47" xr10:uidLastSave="{00000000-0000-0000-0000-000000000000}"/>
  <bookViews>
    <workbookView xWindow="-108" yWindow="-108" windowWidth="19416" windowHeight="11496" xr2:uid="{736096FE-6451-45B9-B082-00312E24BB23}"/>
  </bookViews>
  <sheets>
    <sheet name="Cartera" sheetId="1" r:id="rId1"/>
    <sheet name="Homologación" sheetId="2" r:id="rId2"/>
  </sheets>
  <definedNames>
    <definedName name="_xlnm._FilterDatabase" localSheetId="1" hidden="1">Homologación!$A$1:$B$75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8" i="1"/>
  <c r="M9" i="1"/>
  <c r="P9" i="1" s="1"/>
  <c r="M10" i="1"/>
  <c r="M11" i="1"/>
  <c r="P11" i="1" s="1"/>
  <c r="M12" i="1"/>
  <c r="M13" i="1"/>
  <c r="M14" i="1"/>
  <c r="M15" i="1"/>
  <c r="P15" i="1" s="1"/>
  <c r="M16" i="1"/>
  <c r="P16" i="1" s="1"/>
  <c r="M17" i="1"/>
  <c r="P17" i="1" s="1"/>
  <c r="M18" i="1"/>
  <c r="P18" i="1" s="1"/>
  <c r="M19" i="1"/>
  <c r="P19" i="1" s="1"/>
  <c r="M20" i="1"/>
  <c r="P20" i="1" s="1"/>
  <c r="M21" i="1"/>
  <c r="P21" i="1" s="1"/>
  <c r="M22" i="1"/>
  <c r="P22" i="1" s="1"/>
  <c r="M23" i="1"/>
  <c r="P23" i="1" s="1"/>
  <c r="M24" i="1"/>
  <c r="M25" i="1"/>
  <c r="M26" i="1"/>
  <c r="M27" i="1"/>
  <c r="M28" i="1"/>
  <c r="P28" i="1" s="1"/>
  <c r="M29" i="1"/>
  <c r="M30" i="1"/>
  <c r="P30" i="1" s="1"/>
  <c r="M31" i="1"/>
  <c r="P31" i="1" s="1"/>
  <c r="M32" i="1"/>
  <c r="P32" i="1" s="1"/>
  <c r="M33" i="1"/>
  <c r="P33" i="1" s="1"/>
  <c r="M34" i="1"/>
  <c r="P34" i="1" s="1"/>
  <c r="M35" i="1"/>
  <c r="P35" i="1" s="1"/>
  <c r="M36" i="1"/>
  <c r="M37" i="1"/>
  <c r="M38" i="1"/>
  <c r="M39" i="1"/>
  <c r="M40" i="1"/>
  <c r="P40" i="1" s="1"/>
  <c r="M41" i="1"/>
  <c r="P41" i="1" s="1"/>
  <c r="M42" i="1"/>
  <c r="P42" i="1" s="1"/>
  <c r="M43" i="1"/>
  <c r="P43" i="1" s="1"/>
  <c r="M44" i="1"/>
  <c r="P44" i="1" s="1"/>
  <c r="M45" i="1"/>
  <c r="P45" i="1" s="1"/>
  <c r="M46" i="1"/>
  <c r="P46" i="1" s="1"/>
  <c r="M47" i="1"/>
  <c r="P47" i="1" s="1"/>
  <c r="M48" i="1"/>
  <c r="M49" i="1"/>
  <c r="M50" i="1"/>
  <c r="P50" i="1" s="1"/>
  <c r="M51" i="1"/>
  <c r="P51" i="1" s="1"/>
  <c r="M52" i="1"/>
  <c r="P52" i="1" s="1"/>
  <c r="M53" i="1"/>
  <c r="M54" i="1"/>
  <c r="P54" i="1" s="1"/>
  <c r="M55" i="1"/>
  <c r="P55" i="1" s="1"/>
  <c r="M56" i="1"/>
  <c r="P56" i="1" s="1"/>
  <c r="M57" i="1"/>
  <c r="P57" i="1" s="1"/>
  <c r="M58" i="1"/>
  <c r="P58" i="1" s="1"/>
  <c r="M59" i="1"/>
  <c r="P59" i="1" s="1"/>
  <c r="M60" i="1"/>
  <c r="M61" i="1"/>
  <c r="P61" i="1" s="1"/>
  <c r="M62" i="1"/>
  <c r="P62" i="1" s="1"/>
  <c r="M63" i="1"/>
  <c r="M64" i="1"/>
  <c r="P64" i="1" s="1"/>
  <c r="M65" i="1"/>
  <c r="P65" i="1" s="1"/>
  <c r="M66" i="1"/>
  <c r="P66" i="1" s="1"/>
  <c r="M67" i="1"/>
  <c r="M68" i="1"/>
  <c r="P68" i="1" s="1"/>
  <c r="M69" i="1"/>
  <c r="P69" i="1" s="1"/>
  <c r="M70" i="1"/>
  <c r="P70" i="1" s="1"/>
  <c r="M71" i="1"/>
  <c r="P71" i="1" s="1"/>
  <c r="M72" i="1"/>
  <c r="M73" i="1"/>
  <c r="P73" i="1" s="1"/>
  <c r="M74" i="1"/>
  <c r="P74" i="1" s="1"/>
  <c r="M75" i="1"/>
  <c r="P75" i="1" s="1"/>
  <c r="M76" i="1"/>
  <c r="P76" i="1" s="1"/>
  <c r="M77" i="1"/>
  <c r="M78" i="1"/>
  <c r="P78" i="1" s="1"/>
  <c r="M79" i="1"/>
  <c r="P79" i="1" s="1"/>
  <c r="M80" i="1"/>
  <c r="M81" i="1"/>
  <c r="P81" i="1" s="1"/>
  <c r="M82" i="1"/>
  <c r="P82" i="1" s="1"/>
  <c r="M83" i="1"/>
  <c r="P83" i="1" s="1"/>
  <c r="M84" i="1"/>
  <c r="M85" i="1"/>
  <c r="P85" i="1" s="1"/>
  <c r="M86" i="1"/>
  <c r="M87" i="1"/>
  <c r="P87" i="1" s="1"/>
  <c r="M88" i="1"/>
  <c r="P88" i="1" s="1"/>
  <c r="M89" i="1"/>
  <c r="M90" i="1"/>
  <c r="P90" i="1" s="1"/>
  <c r="M91" i="1"/>
  <c r="M92" i="1"/>
  <c r="P92" i="1" s="1"/>
  <c r="M93" i="1"/>
  <c r="P93" i="1" s="1"/>
  <c r="M94" i="1"/>
  <c r="P94" i="1" s="1"/>
  <c r="M95" i="1"/>
  <c r="P95" i="1" s="1"/>
  <c r="M96" i="1"/>
  <c r="M97" i="1"/>
  <c r="P97" i="1" s="1"/>
  <c r="M98" i="1"/>
  <c r="M99" i="1"/>
  <c r="M100" i="1"/>
  <c r="P100" i="1" s="1"/>
  <c r="M101" i="1"/>
  <c r="P101" i="1" s="1"/>
  <c r="M102" i="1"/>
  <c r="P102" i="1" s="1"/>
  <c r="M103" i="1"/>
  <c r="P103" i="1" s="1"/>
  <c r="M104" i="1"/>
  <c r="P104" i="1" s="1"/>
  <c r="M105" i="1"/>
  <c r="P105" i="1" s="1"/>
  <c r="M106" i="1"/>
  <c r="P106" i="1" s="1"/>
  <c r="M107" i="1"/>
  <c r="P107" i="1" s="1"/>
  <c r="M108" i="1"/>
  <c r="M109" i="1"/>
  <c r="M110" i="1"/>
  <c r="P110" i="1" s="1"/>
  <c r="M111" i="1"/>
  <c r="P111" i="1" s="1"/>
  <c r="M112" i="1"/>
  <c r="P112" i="1" s="1"/>
  <c r="M113" i="1"/>
  <c r="M114" i="1"/>
  <c r="P114" i="1" s="1"/>
  <c r="M115" i="1"/>
  <c r="P115" i="1" s="1"/>
  <c r="M116" i="1"/>
  <c r="P116" i="1" s="1"/>
  <c r="M117" i="1"/>
  <c r="M118" i="1"/>
  <c r="P118" i="1" s="1"/>
  <c r="M119" i="1"/>
  <c r="P119" i="1" s="1"/>
  <c r="M120" i="1"/>
  <c r="M121" i="1"/>
  <c r="P121" i="1" s="1"/>
  <c r="M122" i="1"/>
  <c r="M123" i="1"/>
  <c r="P123" i="1" s="1"/>
  <c r="M124" i="1"/>
  <c r="P124" i="1" s="1"/>
  <c r="M125" i="1"/>
  <c r="P125" i="1" s="1"/>
  <c r="M126" i="1"/>
  <c r="P126" i="1" s="1"/>
  <c r="M127" i="1"/>
  <c r="P127" i="1" s="1"/>
  <c r="M128" i="1"/>
  <c r="P128" i="1" s="1"/>
  <c r="M129" i="1"/>
  <c r="P129" i="1" s="1"/>
  <c r="M130" i="1"/>
  <c r="P130" i="1" s="1"/>
  <c r="M131" i="1"/>
  <c r="P131" i="1" s="1"/>
  <c r="M132" i="1"/>
  <c r="M133" i="1"/>
  <c r="P133" i="1" s="1"/>
  <c r="M134" i="1"/>
  <c r="P134" i="1" s="1"/>
  <c r="M135" i="1"/>
  <c r="M136" i="1"/>
  <c r="P136" i="1" s="1"/>
  <c r="M137" i="1"/>
  <c r="M138" i="1"/>
  <c r="M139" i="1"/>
  <c r="P139" i="1" s="1"/>
  <c r="M140" i="1"/>
  <c r="P140" i="1" s="1"/>
  <c r="M141" i="1"/>
  <c r="P141" i="1" s="1"/>
  <c r="M142" i="1"/>
  <c r="P142" i="1" s="1"/>
  <c r="M143" i="1"/>
  <c r="P143" i="1" s="1"/>
  <c r="M144" i="1"/>
  <c r="M145" i="1"/>
  <c r="P145" i="1" s="1"/>
  <c r="M146" i="1"/>
  <c r="M147" i="1"/>
  <c r="P147" i="1" s="1"/>
  <c r="M148" i="1"/>
  <c r="P148" i="1" s="1"/>
  <c r="M149" i="1"/>
  <c r="P149" i="1" s="1"/>
  <c r="M150" i="1"/>
  <c r="P150" i="1" s="1"/>
  <c r="M151" i="1"/>
  <c r="P151" i="1" s="1"/>
  <c r="M152" i="1"/>
  <c r="P152" i="1" s="1"/>
  <c r="M153" i="1"/>
  <c r="P153" i="1" s="1"/>
  <c r="M154" i="1"/>
  <c r="P154" i="1" s="1"/>
  <c r="M155" i="1"/>
  <c r="P155" i="1" s="1"/>
  <c r="M156" i="1"/>
  <c r="M157" i="1"/>
  <c r="P157" i="1" s="1"/>
  <c r="M158" i="1"/>
  <c r="M159" i="1"/>
  <c r="M160" i="1"/>
  <c r="P160" i="1" s="1"/>
  <c r="M161" i="1"/>
  <c r="P161" i="1" s="1"/>
  <c r="M162" i="1"/>
  <c r="P162" i="1" s="1"/>
  <c r="M163" i="1"/>
  <c r="P163" i="1" s="1"/>
  <c r="M164" i="1"/>
  <c r="P164" i="1" s="1"/>
  <c r="M165" i="1"/>
  <c r="P165" i="1" s="1"/>
  <c r="M166" i="1"/>
  <c r="P166" i="1" s="1"/>
  <c r="M167" i="1"/>
  <c r="P167" i="1" s="1"/>
  <c r="M168" i="1"/>
  <c r="M169" i="1"/>
  <c r="P169" i="1" s="1"/>
  <c r="M170" i="1"/>
  <c r="P170" i="1" s="1"/>
  <c r="M171" i="1"/>
  <c r="M172" i="1"/>
  <c r="P172" i="1" s="1"/>
  <c r="M173" i="1"/>
  <c r="M174" i="1"/>
  <c r="M175" i="1"/>
  <c r="P175" i="1" s="1"/>
  <c r="M176" i="1"/>
  <c r="P176" i="1" s="1"/>
  <c r="M177" i="1"/>
  <c r="P177" i="1" s="1"/>
  <c r="M178" i="1"/>
  <c r="P178" i="1" s="1"/>
  <c r="M179" i="1"/>
  <c r="P179" i="1" s="1"/>
  <c r="M180" i="1"/>
  <c r="M181" i="1"/>
  <c r="P181" i="1" s="1"/>
  <c r="M182" i="1"/>
  <c r="M183" i="1"/>
  <c r="M184" i="1"/>
  <c r="M185" i="1"/>
  <c r="P185" i="1" s="1"/>
  <c r="M186" i="1"/>
  <c r="P186" i="1" s="1"/>
  <c r="M187" i="1"/>
  <c r="P187" i="1" s="1"/>
  <c r="M188" i="1"/>
  <c r="P188" i="1" s="1"/>
  <c r="M189" i="1"/>
  <c r="P189" i="1" s="1"/>
  <c r="M190" i="1"/>
  <c r="P190" i="1" s="1"/>
  <c r="M191" i="1"/>
  <c r="P191" i="1" s="1"/>
  <c r="M192" i="1"/>
  <c r="M193" i="1"/>
  <c r="P193" i="1" s="1"/>
  <c r="M194" i="1"/>
  <c r="M195" i="1"/>
  <c r="M196" i="1"/>
  <c r="P196" i="1" s="1"/>
  <c r="M197" i="1"/>
  <c r="M198" i="1"/>
  <c r="M199" i="1"/>
  <c r="P199" i="1" s="1"/>
  <c r="M200" i="1"/>
  <c r="P200" i="1" s="1"/>
  <c r="M201" i="1"/>
  <c r="P201" i="1" s="1"/>
  <c r="M202" i="1"/>
  <c r="P202" i="1" s="1"/>
  <c r="M203" i="1"/>
  <c r="P203" i="1" s="1"/>
  <c r="M204" i="1"/>
  <c r="M205" i="1"/>
  <c r="P205" i="1" s="1"/>
  <c r="M206" i="1"/>
  <c r="P206" i="1" s="1"/>
  <c r="M207" i="1"/>
  <c r="P207" i="1" s="1"/>
  <c r="P91" i="1"/>
  <c r="P8" i="1"/>
  <c r="P10" i="1"/>
  <c r="P12" i="1"/>
  <c r="P13" i="1"/>
  <c r="P14" i="1"/>
  <c r="P24" i="1"/>
  <c r="P25" i="1"/>
  <c r="P26" i="1"/>
  <c r="P27" i="1"/>
  <c r="P29" i="1"/>
  <c r="P36" i="1"/>
  <c r="P37" i="1"/>
  <c r="P38" i="1"/>
  <c r="P39" i="1"/>
  <c r="P48" i="1"/>
  <c r="P49" i="1"/>
  <c r="P53" i="1"/>
  <c r="P60" i="1"/>
  <c r="P63" i="1"/>
  <c r="P67" i="1"/>
  <c r="P72" i="1"/>
  <c r="P77" i="1"/>
  <c r="P80" i="1"/>
  <c r="P84" i="1"/>
  <c r="P86" i="1"/>
  <c r="P89" i="1"/>
  <c r="P96" i="1"/>
  <c r="P98" i="1"/>
  <c r="P99" i="1"/>
  <c r="P108" i="1"/>
  <c r="P109" i="1"/>
  <c r="P113" i="1"/>
  <c r="P117" i="1"/>
  <c r="P120" i="1"/>
  <c r="P122" i="1"/>
  <c r="P132" i="1"/>
  <c r="P135" i="1"/>
  <c r="P137" i="1"/>
  <c r="P138" i="1"/>
  <c r="P144" i="1"/>
  <c r="P146" i="1"/>
  <c r="P156" i="1"/>
  <c r="P158" i="1"/>
  <c r="P159" i="1"/>
  <c r="P168" i="1"/>
  <c r="P171" i="1"/>
  <c r="P173" i="1"/>
  <c r="P174" i="1"/>
  <c r="P180" i="1"/>
  <c r="P182" i="1"/>
  <c r="P183" i="1"/>
  <c r="P184" i="1"/>
  <c r="P192" i="1"/>
  <c r="P194" i="1"/>
  <c r="P195" i="1"/>
  <c r="P197" i="1"/>
  <c r="P198" i="1"/>
  <c r="P204" i="1"/>
  <c r="P7" i="1" l="1"/>
</calcChain>
</file>

<file path=xl/sharedStrings.xml><?xml version="1.0" encoding="utf-8"?>
<sst xmlns="http://schemas.openxmlformats.org/spreadsheetml/2006/main" count="773" uniqueCount="271">
  <si>
    <t>SECRETARÍA DISTRITAL DE SALUD</t>
  </si>
  <si>
    <t>SUBSECRETARÍA DE PLANEACIÓN Y GESTIÓN SECTORIAL</t>
  </si>
  <si>
    <t>DIRECCIÓN DE ANÁLISIS DE ENTIDADES PÚBLICAS DISTRITALES DEL SECTOR SALUD</t>
  </si>
  <si>
    <t>NIT</t>
  </si>
  <si>
    <t>0-30</t>
  </si>
  <si>
    <t>31-60</t>
  </si>
  <si>
    <t>61-90</t>
  </si>
  <si>
    <t>91-180</t>
  </si>
  <si>
    <t>181-360</t>
  </si>
  <si>
    <t>MAYOR DE 360</t>
  </si>
  <si>
    <t>SIN RADICAR</t>
  </si>
  <si>
    <t>TOTAL CARTERA BRUTA</t>
  </si>
  <si>
    <t>ANTICIPOS POR APLICAR</t>
  </si>
  <si>
    <t>GIRO DIRECTO</t>
  </si>
  <si>
    <t>CARTERA NETA</t>
  </si>
  <si>
    <t>RÉGIMEN</t>
  </si>
  <si>
    <t>PROPUESTA DE HOMOLOGACIÓN</t>
  </si>
  <si>
    <t>A_CONTRIBUTIVO</t>
  </si>
  <si>
    <t>CONTRIBUTIVO</t>
  </si>
  <si>
    <t>FFDS</t>
  </si>
  <si>
    <t>A_CONTRIBUTIVO PGP</t>
  </si>
  <si>
    <t>NACION</t>
  </si>
  <si>
    <t>A_CONTRIBUTIVO PYD</t>
  </si>
  <si>
    <t>ARL</t>
  </si>
  <si>
    <t>OTROS S. SALUD</t>
  </si>
  <si>
    <t>ARRENDAMIENTOS</t>
  </si>
  <si>
    <t>DIFERENTES A SALUD</t>
  </si>
  <si>
    <t>ASEGURADORA SOAT</t>
  </si>
  <si>
    <t>B_CAPITA</t>
  </si>
  <si>
    <t>B_EPS LIQUIDADA</t>
  </si>
  <si>
    <t>LIQUIDADAS</t>
  </si>
  <si>
    <t>BOGOTA D. C. SECRETARIA  DE HACIENDA</t>
  </si>
  <si>
    <t>C_SUBSIDIADO</t>
  </si>
  <si>
    <t>SUBSIDIADO</t>
  </si>
  <si>
    <t>C_SUBSIDIADO PYD</t>
  </si>
  <si>
    <t>D_EPS-S LIQUIDADA</t>
  </si>
  <si>
    <t>D_PGP</t>
  </si>
  <si>
    <t>E_CAPITA</t>
  </si>
  <si>
    <t>ECAT</t>
  </si>
  <si>
    <t>ENTES DEPARTAMENTALES</t>
  </si>
  <si>
    <t>ENTES DISTRITALES</t>
  </si>
  <si>
    <t>ENTIDADES EN LIQUIDACION</t>
  </si>
  <si>
    <t>F_ENTES</t>
  </si>
  <si>
    <t>F_MEDICINA PREPAGADA</t>
  </si>
  <si>
    <t>FFDS SALUD MENTAL</t>
  </si>
  <si>
    <t>FONDO FINANCIERO DISTRITAL</t>
  </si>
  <si>
    <t>G_IPS PRIVADAS</t>
  </si>
  <si>
    <t>GRATUIDAD</t>
  </si>
  <si>
    <t>H_IPS PÚBLICAS</t>
  </si>
  <si>
    <t>H_SOAT</t>
  </si>
  <si>
    <t>I_ARL</t>
  </si>
  <si>
    <t>I_COMPAÑIAS ASEGURADORAS</t>
  </si>
  <si>
    <t>INCAPACIDADES</t>
  </si>
  <si>
    <t>IPS PRIVADAS</t>
  </si>
  <si>
    <t>IPS PUBLICAS</t>
  </si>
  <si>
    <t>J_ENTIDADES REGIMEN ESPECIAL</t>
  </si>
  <si>
    <t>J_IPS PRIVADAS</t>
  </si>
  <si>
    <t>K_IPS PUBLICAS</t>
  </si>
  <si>
    <t>K_PARTICULARES</t>
  </si>
  <si>
    <t>L_REGIMEN ESPECIAL</t>
  </si>
  <si>
    <t>L_SOAT</t>
  </si>
  <si>
    <t>letras y pagares</t>
  </si>
  <si>
    <t>M_PIC</t>
  </si>
  <si>
    <t>PIC</t>
  </si>
  <si>
    <t>MEDICINA PREPAGADA</t>
  </si>
  <si>
    <t>N_VINCULADO</t>
  </si>
  <si>
    <t>O_ENTES TERRITORIALES</t>
  </si>
  <si>
    <t>O_ESCOLAR</t>
  </si>
  <si>
    <t>OTROS NO VENTA</t>
  </si>
  <si>
    <t>OTROS PAGADORES</t>
  </si>
  <si>
    <t>OTROS SERVICIOS</t>
  </si>
  <si>
    <t>P_APH</t>
  </si>
  <si>
    <t>P_ESCOLAR FFDS</t>
  </si>
  <si>
    <t>PARTICULARES</t>
  </si>
  <si>
    <t>PGP</t>
  </si>
  <si>
    <t>PYD</t>
  </si>
  <si>
    <t>Q_APH</t>
  </si>
  <si>
    <t>Q_GRATUIDAD</t>
  </si>
  <si>
    <t>QA_SEGUROS ESCOLARES</t>
  </si>
  <si>
    <t>R_VINCULADO</t>
  </si>
  <si>
    <t>REGIMEN CONTRIBUTIVO</t>
  </si>
  <si>
    <t>REGIMEN EXCEPCION</t>
  </si>
  <si>
    <t>REGIMEN SUBSIDIADO</t>
  </si>
  <si>
    <t>S_DESPLAZADO</t>
  </si>
  <si>
    <t>SEGUROS DE VIDA</t>
  </si>
  <si>
    <t>Subred Centro Oriente</t>
  </si>
  <si>
    <t>SUBVENCIONES</t>
  </si>
  <si>
    <t>SUBVENCIONES POR COBRAR</t>
  </si>
  <si>
    <t>T_IRREGULARES</t>
  </si>
  <si>
    <t>V_ARL</t>
  </si>
  <si>
    <t>V_CONVENIO DOCENTE</t>
  </si>
  <si>
    <t>W_ADRES</t>
  </si>
  <si>
    <t>Y_OTROS DEUDORES VTA DE SERVICIOS</t>
  </si>
  <si>
    <t>Z_LIQUIDADAS CONTRIBUTIVO</t>
  </si>
  <si>
    <t>ZA_CONVENIO DOCENTE ASISTENCIAL</t>
  </si>
  <si>
    <t>ZA_LIQUIDADAS SUBSIDIADO</t>
  </si>
  <si>
    <t>ZB_PREPAGADA</t>
  </si>
  <si>
    <t>ZD_RECLAMACIONES FOSYGA</t>
  </si>
  <si>
    <t>ZE_IPS PRIVADAS LIQUIDADAS</t>
  </si>
  <si>
    <t>SUBRED</t>
  </si>
  <si>
    <t>ANEXO 1 - CARTERA</t>
  </si>
  <si>
    <t>FECHA DE CORTE DE LA INFORMACIÓN</t>
  </si>
  <si>
    <t>NOMBRE DEL TERCERO</t>
  </si>
  <si>
    <t>SOAT</t>
  </si>
  <si>
    <t>CONCEPTO</t>
  </si>
  <si>
    <t>Sur Occidente</t>
  </si>
  <si>
    <t>EPS Y MEDICINA PREPAGADA SURAMERICANA S.A.</t>
  </si>
  <si>
    <t>FONDO DE PASIVO SOCIAL DE FERROCARRILES NACIONALES DE COLOMBIA</t>
  </si>
  <si>
    <t>SALUD TOTAL ENTIDAD PROMOTORA DE SALUD DEL REGIMEN CONTRIBUTIVO Y DEL REGIMEN SUBSIDIADO S A</t>
  </si>
  <si>
    <t>ENTIDAD PROMOTORA DE SALUD SANITAS S A S - EN INTERVENCION BAJO LA MEDIDA DE TOMA DE POSESION</t>
  </si>
  <si>
    <t xml:space="preserve">S.O.S. ENTIDAD PROMOTORA DE SALUD SERVICIO OCCIDENTAL DE SALUD S.A. </t>
  </si>
  <si>
    <t>ASOCIACION MUTUAL SER EMPRESA SOLIDARIA DE SALUD EPS-S</t>
  </si>
  <si>
    <t>PIJAOS SALUD EPSI</t>
  </si>
  <si>
    <t>AIC ASOCIACION INDIGENA DEL CAUCA AIC EPS-INDIGENA</t>
  </si>
  <si>
    <t xml:space="preserve">DUSAKAWI EPS-I ASOCIACION DE CABILDOS INDIGENAS DEL CESAR Y GUAJIRA </t>
  </si>
  <si>
    <t>FAMISANAR ENTIDAD PROMOTORA DE SALUD S A S</t>
  </si>
  <si>
    <t>ALIANSALUD ENTIDAD PROMOTORA DE SALUD SA</t>
  </si>
  <si>
    <t>MALLAMAS ENTIDAD PROMOTORA DE SALUD MALLAMAS E P S INDIGENA</t>
  </si>
  <si>
    <t xml:space="preserve">COMPENSAR - CAJA DE COMPENSACION FAMILIAR </t>
  </si>
  <si>
    <t>CAJACOPI - CAJA DE COMPENSACION FAMILIAR CAJACOPI ATLANTICO</t>
  </si>
  <si>
    <t>COMFENALCO VALLE DELAGENTE-CAJA DE COMPENSACION FAMILIAR DEL VALLE DEL CAUCA</t>
  </si>
  <si>
    <t>CAJA DE COMPENSACION FAMILIAR DEL ORIENTE COLOMBIANO COMFAORIENTE</t>
  </si>
  <si>
    <t>CAJA DE COMPENSACION FAMILIAR DEL CHOCO</t>
  </si>
  <si>
    <t>CAPRESOCA E.P.S.</t>
  </si>
  <si>
    <t>NUEVA EMPRESA PROMOTORA DE SALUD S.A.</t>
  </si>
  <si>
    <t>COOSALUD ENTIDAD PROMOTORA DE SALUD SA</t>
  </si>
  <si>
    <t>CAPITAL SALUD ENTIDAD PROMOTORA DE SALUD DEL REGIMEN SUBSIDIADO S.A.S.</t>
  </si>
  <si>
    <t>ALIANZA MEDELLIN ANTIOQUIA EPS S.A.S. - SAVIA SALUD EPS</t>
  </si>
  <si>
    <t>FUNDACION SALUD MIA EPS</t>
  </si>
  <si>
    <t>ASMET SALUD EPS SAS</t>
  </si>
  <si>
    <t>EMSSANAR ENTIDAD PROMOTORA DE SALUD S.A.S.</t>
  </si>
  <si>
    <t>CAJACOPI EPS S.A.S.</t>
  </si>
  <si>
    <t>EPS FAMILIAR DE COLOMBIA S.A.S.</t>
  </si>
  <si>
    <t xml:space="preserve">SALUD BOLIVAR EPS SAS   </t>
  </si>
  <si>
    <t>FONDO FINANCIERO DISTRITAL DE SALUD</t>
  </si>
  <si>
    <t>BOGOTA DISTRITO CAPITAL</t>
  </si>
  <si>
    <t>CAFESALUD ENTIDAD PROMOTORA DE SALUD SA</t>
  </si>
  <si>
    <t>SALUDCOOP ENTIDAD PROMOTORA DE SALUD ORGANISMO COOPERATIVO SALUDCOOP EN LIQUIDACION</t>
  </si>
  <si>
    <t>COMPARTA COOPERATIVA DE SALUD COMUNITARIO EMPRESA PROMOTORA DE SALUD SUBSIDIADA COMPARTA EPS-S</t>
  </si>
  <si>
    <t>COOMEVA ENTIDAD PROMOTORA DE SALUD S.A.</t>
  </si>
  <si>
    <t>EMDISALUD - EMPRESA MUTUAL PARA EL DESARROLLO INTEGRAL DE LA SALUD E.S.S.</t>
  </si>
  <si>
    <t>MANEXKA E.P.S.I ASOCIACION DE CABILDOS DEL RESGUARDO INDIGENA ZENU DE SAN ANDRES DE SOTAVENTO CORDOBA Y SUCRE</t>
  </si>
  <si>
    <t>AMBUQ ASOCIACION MUTUAL BARRIOS UNIDOS DE QUIBDO E.S.S</t>
  </si>
  <si>
    <t>CRUZ BLANCA ENTIDAD PROMOTORA DE SALUD S.A.</t>
  </si>
  <si>
    <t>SALUDVIDA S.A. EMPRESA PROMOTORA DE SALUD EPS</t>
  </si>
  <si>
    <t>COMFACUNDI - CAJA DE COMPENSACION FAMILIAR DE CUNDINAMARCA</t>
  </si>
  <si>
    <t>CAJA DE COMPENSACION FAMILIAR DE CARTAGENA</t>
  </si>
  <si>
    <t>COMFACOR CAJA DE COMPENSACION FAMILIAR DE CORDOBA</t>
  </si>
  <si>
    <t xml:space="preserve">CAJA DE COMPENSACION FAMILIAR DEL HUILA </t>
  </si>
  <si>
    <t>CAJA DE COMPENSACION FAMILIAR DE NARIÑO</t>
  </si>
  <si>
    <t>CAJA DE COMPENSACION FAMILIAR DE LA GUAJIRA</t>
  </si>
  <si>
    <t>CAJA DE COMPENSACION FAMILIAR DE SUCRE</t>
  </si>
  <si>
    <t>CAJA DE PREVISION SOCIAL DE COMUNICACIONES "CAPRECOM" EICE EN LIQUIDACIÓN</t>
  </si>
  <si>
    <t xml:space="preserve">ENTIDAD PROMOTORA DE SALUD DEL REGIMEN SUBSIDIADO EPSS CONVIDA </t>
  </si>
  <si>
    <t>EPSS COMFASUCRE</t>
  </si>
  <si>
    <t>EMPRESA PROMOTORA DE SALUD ECOOPSOS EPS S.A.S.</t>
  </si>
  <si>
    <t>MEDIMÁS EPS S.A.S.</t>
  </si>
  <si>
    <t>CONSORCIO SAYP 2011</t>
  </si>
  <si>
    <t>UNION TEMPORAL FOSYGA 2014</t>
  </si>
  <si>
    <t>ADMINISTRADORA DE LOS RECURSOS DEL SISTEMA GENERAL DE SEGURIDAD SOCIAL EN SALUD</t>
  </si>
  <si>
    <t>EMPRESA COOPERATIVA DE SERVICIOS DE SALUD EMCOSALUD</t>
  </si>
  <si>
    <t>DEPARTAMENTO DEL CAQUETA</t>
  </si>
  <si>
    <t>SECRETARIA  DE PUTUMAYO</t>
  </si>
  <si>
    <t>GOBERNACION DEL MAGDALENA</t>
  </si>
  <si>
    <t>DEPARTAMENTO NORTE DE SANTANDER</t>
  </si>
  <si>
    <t>DEPARTAMENTO DE CORDOBA</t>
  </si>
  <si>
    <t>GOBIERNO DEPARTAMENTAL DEL TOLIMA</t>
  </si>
  <si>
    <t>CLINICA COLSANITAS S A</t>
  </si>
  <si>
    <t>ESCUELA DE AUXILIARES DE ENFERMERIA ESAE S A S</t>
  </si>
  <si>
    <t>UNIVERSIDAD MILITAR NUEVA GRANADA</t>
  </si>
  <si>
    <t>RIESGOS LABORALES COLMENA S.A</t>
  </si>
  <si>
    <t xml:space="preserve">MEDICINA INTEGRAL S.A. </t>
  </si>
  <si>
    <t>SEGUROS DE RIESGOS LABORALES SURAMERICANA S.A.</t>
  </si>
  <si>
    <t>ENCARGO FIDUCIARIO DEPARTAMENTO DEL VALLE DEL CAUCA</t>
  </si>
  <si>
    <t>HOSPITAL LOCAL ISMAEL ROLDAN VALENCIA E.S.E. DE QUIBDO</t>
  </si>
  <si>
    <t>LA EQUIDAD SEGUROS DE VIDA ORGANISMO COOPERATIVO</t>
  </si>
  <si>
    <t>CAMPO ALTO ACESALUD S.A.S.</t>
  </si>
  <si>
    <t>CEDEP LTDA</t>
  </si>
  <si>
    <t>FIDEICOMISOS PATRIMONIOS AUTONOMOS FIDUCIARIA LA PREVISORA SA</t>
  </si>
  <si>
    <t>FUNDACION UNIVERSITARIA SANITAS</t>
  </si>
  <si>
    <t>COLOMBIANA DE TRASPLANTES S A S</t>
  </si>
  <si>
    <t>INSTITUTO DEPARTAMENTAL DE SALUD DE ARAUCA IDESA</t>
  </si>
  <si>
    <t>SECRETARIA DE SALUD DEL AMAZONAS</t>
  </si>
  <si>
    <t>AXA COLPATRIA SEGUROS DE VIDA S.A.</t>
  </si>
  <si>
    <t>LA PREVISORA S A COMPAÑIA DE SEGUROS</t>
  </si>
  <si>
    <t>COMPAÑIA DE SEGUROS BOLIVAR S.A.</t>
  </si>
  <si>
    <t>UNIVERSIDAD DE LOS ANDES</t>
  </si>
  <si>
    <t>COLEGIO MAYOR DE NUESTRA SEÑORA DEL ROSARIO</t>
  </si>
  <si>
    <t>LIBERTY SEGUROS DE VIDA S.A</t>
  </si>
  <si>
    <t>SEGUROS DE VIDA DEL ESTADO S.A.</t>
  </si>
  <si>
    <t>SEGUROS DEL ESTADO S.A.</t>
  </si>
  <si>
    <t>POSITIVA COMPAÑIA DE SEGUROS S. A.</t>
  </si>
  <si>
    <t>PONTIFICIA UNIVERSIDAD JAVERIANA</t>
  </si>
  <si>
    <t>HOSPITAL UNIVERSITARIO SAN IGNACIO</t>
  </si>
  <si>
    <t>UNIVERSIDAD COOPERATIVA DE COLOMBIA</t>
  </si>
  <si>
    <t>FUNDACION CARDIO INFANTIL-INSTITUTO DE CARDIOLOGIA</t>
  </si>
  <si>
    <t>HDI SEGUROS COLOMBIA SA</t>
  </si>
  <si>
    <t>FUNDACION UNIVERSITARIA DE CIENCIAS DE LA SALUD</t>
  </si>
  <si>
    <t>UNIVERSIDAD ANTONIO NARIÑO</t>
  </si>
  <si>
    <t>UNIVERSIDAD EL BOSQUE</t>
  </si>
  <si>
    <t>UNIVERSIDAD DE LA SABANA</t>
  </si>
  <si>
    <t>COLSANITAS</t>
  </si>
  <si>
    <t>UNIVERSIDAD DE CIENCIAS APLICADAS Y AMBIENTALES UDCA</t>
  </si>
  <si>
    <t>CORPORACION UNIVERSITARIA IBEROAMERICANA</t>
  </si>
  <si>
    <t>FUNDACION UNIVERSITARIA DEL AREA ANDINA</t>
  </si>
  <si>
    <t>UNIVERSIDAD MANUELA BELTRAN UMB</t>
  </si>
  <si>
    <t>ASEGURADORA SOLIDARIA DE COLOMBIA ENTIDAD COOPERATIVA</t>
  </si>
  <si>
    <t>FIDUCIARIA LA PREVISORA S.A.</t>
  </si>
  <si>
    <t>DEPARTAMENTO DEL QUINDIO</t>
  </si>
  <si>
    <t>DEPARTAMENTO DEL ATLANTICO</t>
  </si>
  <si>
    <t>ORGANIZACION CLINICA GENERAL DEL NORTE S.A.S</t>
  </si>
  <si>
    <t>DEPARTAMENTO DE SANTANDER</t>
  </si>
  <si>
    <t>DEPARTAMENTO DEL VALLE DEL CAUCA</t>
  </si>
  <si>
    <t>SECRETARIA DE SALUD DEPARTAMENTAL DE BOLIVAR</t>
  </si>
  <si>
    <t>INSTITUTO DEPARTAMENTAL DE SALUD DE NORTE DE SANTANDER</t>
  </si>
  <si>
    <t>DEPARTAMENTO DE ANTIOQUIA</t>
  </si>
  <si>
    <t>SEGUROS DE VIDA SURAMERICANA S.A.</t>
  </si>
  <si>
    <t>INSTITUTO DEPARTAMENTAL DE SALUD DE NARINO</t>
  </si>
  <si>
    <t>DEPARTAMENTO DE RISARALDA</t>
  </si>
  <si>
    <t>DEPARTAMENTO DEL CAUCA</t>
  </si>
  <si>
    <t>DEPARTAMENTO ADMINISTRATIVO DE SALUD Y SEGURIDAD SOCIAL DEL CHOCO EN LIQUIDACION</t>
  </si>
  <si>
    <t>EMPRESA SOCIAL DEL ESTADO HOSPITAL DEPARTAMENTAL SAN FRANCISCO DE ASIS DE QUIBDO EN LIQUIDACIÓN</t>
  </si>
  <si>
    <t>DISTRITO TURISTICO CULTURAL E HISTORICO DE SANTA MARTA</t>
  </si>
  <si>
    <t>MUNICIPIO DE EL PIÑON - MAGDALENA</t>
  </si>
  <si>
    <t>DEPARTAMENTO DE BOYACA</t>
  </si>
  <si>
    <t>DEPARTAMENTO DEL META</t>
  </si>
  <si>
    <t>SECRETARIA DEPARTAMENTAL DE SALUD DEL GUAVIARE</t>
  </si>
  <si>
    <t>SECRETARIA SALUD VICHADA</t>
  </si>
  <si>
    <t>DEPARTAMENTO DEL CASANARE</t>
  </si>
  <si>
    <t>SERVICIO SECCIONAL DE SALUD DE LA GUAJIRA</t>
  </si>
  <si>
    <t>ESE HOSPITAL NUESTRA SEÑORA DE LOS REMEDIOS DE RIOHACHA GUAJIRA</t>
  </si>
  <si>
    <t>DEPARTAMENTO DE LA GUAJIRA</t>
  </si>
  <si>
    <t>DASSALUD DPTO EN SALUD SUCRE</t>
  </si>
  <si>
    <t>DEPARTAMENTO DE SUCRE</t>
  </si>
  <si>
    <t>SECRETARIA DEPARTAMENTAL DE SALUD</t>
  </si>
  <si>
    <t>SOCIEDAD NACIONAL DE LA CRUZ ROJA COLOMBIANA</t>
  </si>
  <si>
    <t>UNIVERSIDAD NACIONAL DE COLOMBIA</t>
  </si>
  <si>
    <t>DEPARTAMENTO DE CUNDINAMARCA</t>
  </si>
  <si>
    <t>COLOMBIANA DE ASISTENCIA SAS</t>
  </si>
  <si>
    <t>SUMIMEDICAL S.A.S.</t>
  </si>
  <si>
    <t>UNIDAD ADMINISTRATIVA ESPECIAL DE SALUD DE ARAUCA</t>
  </si>
  <si>
    <t>REGIONAL DE ASEGURAMIENTO EN SALUD NO 1</t>
  </si>
  <si>
    <t>INSTITUTO DE EDUCACIÓN INTEGRAL EN SALUD FUNDETSALUD</t>
  </si>
  <si>
    <t>SUBRED INTEGRADA DE SERVICIOS DE SALUD NORTE E.S.E.</t>
  </si>
  <si>
    <t xml:space="preserve"> UNION TEMPORAL DEL NORTE REGION CINCO</t>
  </si>
  <si>
    <t>UNION TEMPORAL SALUDSUR2</t>
  </si>
  <si>
    <t>UNION TEMPORAL TOLIHUILA</t>
  </si>
  <si>
    <t>UNION TEMPORAL SERVISALUD SAN JOSE</t>
  </si>
  <si>
    <t>UNION TEMPORAL UT RED INTEGRADA FOSCAL-CUB</t>
  </si>
  <si>
    <t>UNION TEMPORAL MEDISALUD UT</t>
  </si>
  <si>
    <t>UNIDAD PRESTADORA DE SALUD BOGOTA</t>
  </si>
  <si>
    <t>JEFATURA DE SALUD DE FUERZA AEREA</t>
  </si>
  <si>
    <t>FIDEICOMISO FONDO NACIONAL DE SALUD</t>
  </si>
  <si>
    <t>DISPENSARIO MEDICO SUROCCIDENTE</t>
  </si>
  <si>
    <t>HOSPITAL NAVAL NIVEL III DE CARTAGENA</t>
  </si>
  <si>
    <t>DISPENSARIO MEDICO NIVEL II BOGOTA</t>
  </si>
  <si>
    <t>UNION TEMPORAL UT SALUD USPEC 2</t>
  </si>
  <si>
    <t xml:space="preserve">ASOCIACION PROFAMILIA   </t>
  </si>
  <si>
    <t xml:space="preserve">FUNDACION SANTA FE DE BOGOTA   </t>
  </si>
  <si>
    <t xml:space="preserve">DIRECCION GENERAL DE SANIDAD MILITAR   </t>
  </si>
  <si>
    <t xml:space="preserve">ECOPETROL S.A.   </t>
  </si>
  <si>
    <t>SEGUROS COMERCIALES BOLIVAR S.A.</t>
  </si>
  <si>
    <t>AXA COLPATRIA SEGUROS S.A.</t>
  </si>
  <si>
    <t>HDI SEGUROS S A</t>
  </si>
  <si>
    <t>LA EQUIDAD SEGUROS GENERALES ORGANISMO COOPERATIVO</t>
  </si>
  <si>
    <t>COMPAÑIA MUNDIAL DE SEGUROS S.A.</t>
  </si>
  <si>
    <t>SEGUROS GENERALES SURAMERICANA S. A.</t>
  </si>
  <si>
    <t>MAPFRE SEGUROS GENERALES DE COLOMBIA S A</t>
  </si>
  <si>
    <t>CARDIF COLOMBIA SEGUROS GENERALES S.A</t>
  </si>
  <si>
    <t>ANAS WAYUU E P S I</t>
  </si>
  <si>
    <t>Letras y pagares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</si>
</sst>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"/>
      <family val="2"/>
    </font>
    <font>
      <sz val="11"/>
      <color rgb="FF000000"/>
      <name val="Aptos Narrow"/>
      <family val="2"/>
    </font>
    <font>
      <sz val="11"/>
      <name val="Aptos Display"/>
      <family val="2"/>
    </font>
    <font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3" xfId="0" applyFont="1" applyBorder="1"/>
    <xf numFmtId="0" fontId="6" fillId="0" borderId="3" xfId="0" applyFont="1" applyBorder="1"/>
    <xf numFmtId="0" fontId="0" fillId="0" borderId="0" xfId="0" applyProtection="1"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Protection="1"/>
    <xf numFmtId="43" fontId="0" fillId="0" borderId="0" xfId="0" applyNumberFormat="1" applyProtection="1"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" fontId="2" fillId="0" borderId="0" xfId="0" applyNumberFormat="1" applyFont="1" applyAlignment="1">
      <alignment horizontal="center"/>
    </xf>
    <xf numFmtId="1" fontId="0" fillId="0" borderId="0" xfId="1" applyNumberFormat="1" applyFont="1" applyBorder="1" applyProtection="1"/>
    <xf numFmtId="1" fontId="0" fillId="0" borderId="0" xfId="1" applyNumberFormat="1" applyFont="1" applyProtection="1"/>
    <xf numFmtId="1" fontId="0" fillId="0" borderId="0" xfId="0" applyNumberFormat="1" applyAlignment="1">
      <alignment horizontal="center" vertical="center" wrapText="1"/>
    </xf>
    <xf numFmtId="1" fontId="0" fillId="0" borderId="0" xfId="1" applyNumberFormat="1" applyFont="1"/>
    <xf numFmtId="1" fontId="0" fillId="0" borderId="0" xfId="0" applyNumberFormat="1"/>
  </cellXfs>
  <cellStyles count="3">
    <cellStyle name="Millares" xfId="1" builtinId="3"/>
    <cellStyle name="Millares 6" xfId="2" xr:uid="{35DD1E76-3AF9-449C-9194-87CEB0F4792D}"/>
    <cellStyle name="Normal" xfId="0" builtinId="0"/>
  </cellStyles>
  <dxfs count="14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 vertical="center" textRotation="0" wrapText="1" indent="0" justifyLastLine="0" shrinkToFit="0" readingOrder="0"/>
    </dxf>
    <dxf>
      <font>
        <b/>
        <i val="0"/>
        <color theme="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la 1" pivot="0" count="2" xr9:uid="{AC0E6D38-F4F6-457E-BEE4-FB35F117A746}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0</xdr:row>
      <xdr:rowOff>22412</xdr:rowOff>
    </xdr:from>
    <xdr:to>
      <xdr:col>1</xdr:col>
      <xdr:colOff>983120</xdr:colOff>
      <xdr:row>4</xdr:row>
      <xdr:rowOff>14941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C8735E-9342-F6EB-A33E-C23AE71AA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1" y="22412"/>
          <a:ext cx="1789943" cy="739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B211D3-3BD2-47A6-8C87-FAF9C1B946CB}" name="Tabla1" displayName="Tabla1" ref="A6:P500" totalsRowShown="0" headerRowDxfId="11">
  <tableColumns count="16">
    <tableColumn id="1" xr3:uid="{30D7CD71-3238-4B6D-B697-39C251B2B906}" name="SUBRED"/>
    <tableColumn id="2" xr3:uid="{1BFBB46D-25AE-477E-9A55-DC52AD5F7BDF}" name="FECHA DE CORTE DE LA INFORMACIÓN"/>
    <tableColumn id="3" xr3:uid="{DF999B05-65C7-4EB2-950C-A5BED8E6546E}" name="CONCEPTO"/>
    <tableColumn id="4" xr3:uid="{9B71E538-C309-4121-8700-176863A353EB}" name="NIT"/>
    <tableColumn id="5" xr3:uid="{8463FC11-6781-4601-B128-35DD1ACAF437}" name="NOMBRE DEL TERCERO"/>
    <tableColumn id="6" xr3:uid="{C32CBBD6-E676-4CCD-AEBE-B293030566BE}" name="0-30" dataDxfId="10"/>
    <tableColumn id="7" xr3:uid="{621003BF-E044-4435-A2AE-B64AC1C099D0}" name="31-60" dataDxfId="9"/>
    <tableColumn id="8" xr3:uid="{D12FEC05-F38B-45F7-B50A-62D42BD230E4}" name="61-90" dataDxfId="8"/>
    <tableColumn id="9" xr3:uid="{27D5BAE9-FD66-4D31-8C9C-F69DFD487047}" name="91-180" dataDxfId="7"/>
    <tableColumn id="10" xr3:uid="{FEF1C8CA-B2A8-48DE-844F-B1A38E3D09F0}" name="181-360" dataDxfId="6"/>
    <tableColumn id="11" xr3:uid="{591A7937-3638-410A-A15F-57170FF2F78F}" name="MAYOR DE 360" dataDxfId="5"/>
    <tableColumn id="12" xr3:uid="{41F80D49-DD3C-4CC4-A412-7B6BA6702741}" name="SIN RADICAR" dataDxfId="4"/>
    <tableColumn id="13" xr3:uid="{8E50CC1A-285F-4B53-AEA4-16DA47A0CE9D}" name="TOTAL CARTERA BRUTA" dataDxfId="3"/>
    <tableColumn id="14" xr3:uid="{9F7EEF46-C7FE-411C-8F2C-03A424BEAF83}" name="ANTICIPOS POR APLICAR" dataDxfId="2"/>
    <tableColumn id="15" xr3:uid="{5BDD379A-2286-42E2-B413-943336EB2914}" name="GIRO DIRECTO" dataDxfId="1"/>
    <tableColumn id="16" xr3:uid="{A393589E-DB2F-49B3-92F4-FAA40DB6642E}" name="CARTERA NETA" dataDxfId="0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B0D11-78C4-4288-AB06-87E54DB4EEFB}">
  <dimension ref="A1:S207"/>
  <sheetViews>
    <sheetView showGridLines="0" tabSelected="1" zoomScale="85" zoomScaleNormal="85" workbookViewId="0">
      <pane ySplit="6" topLeftCell="A7" activePane="bottomLeft" state="frozen"/>
      <selection pane="bottomLeft" activeCell="A6" sqref="A6"/>
    </sheetView>
  </sheetViews>
  <sheetFormatPr baseColWidth="10" defaultColWidth="11.5" defaultRowHeight="13.8"/>
  <cols>
    <col min="1" max="1" width="13.3984375" bestFit="1" customWidth="1"/>
    <col min="2" max="2" width="39.3984375" bestFit="1" customWidth="1"/>
    <col min="3" max="3" width="16" bestFit="1" customWidth="1"/>
    <col min="4" max="4" width="13.59765625" customWidth="1"/>
    <col min="5" max="5" width="26.09765625" bestFit="1" customWidth="1"/>
    <col min="6" max="10" width="15.8984375" style="21" customWidth="1"/>
    <col min="11" max="11" width="17.8984375" style="21" customWidth="1"/>
    <col min="12" max="12" width="15.8984375" style="21" customWidth="1"/>
    <col min="13" max="13" width="26.3984375" style="21" bestFit="1" customWidth="1"/>
    <col min="14" max="14" width="27.5" style="21" bestFit="1" customWidth="1"/>
    <col min="15" max="15" width="18.69921875" style="21" bestFit="1" customWidth="1"/>
    <col min="16" max="16" width="19.19921875" style="21" bestFit="1" customWidth="1"/>
    <col min="17" max="17" width="16.296875" style="7" bestFit="1" customWidth="1"/>
    <col min="18" max="18" width="7.3984375" style="7" bestFit="1" customWidth="1"/>
    <col min="19" max="19" width="6.3984375" style="7" bestFit="1" customWidth="1"/>
    <col min="20" max="16384" width="11.5" style="7"/>
  </cols>
  <sheetData>
    <row r="1" spans="1:17" customFormat="1">
      <c r="A1" s="8"/>
      <c r="B1" s="9"/>
      <c r="F1" s="16"/>
      <c r="G1" s="16"/>
      <c r="H1" s="16" t="s">
        <v>0</v>
      </c>
      <c r="I1" s="16"/>
      <c r="J1" s="16"/>
      <c r="K1" s="16"/>
      <c r="L1" s="16"/>
      <c r="M1" s="16"/>
      <c r="N1" s="16"/>
      <c r="O1" s="17"/>
      <c r="P1" s="17"/>
    </row>
    <row r="2" spans="1:17" customFormat="1">
      <c r="A2" s="8"/>
      <c r="B2" s="9"/>
      <c r="F2" s="16"/>
      <c r="G2" s="16"/>
      <c r="H2" s="16" t="s">
        <v>1</v>
      </c>
      <c r="I2" s="16"/>
      <c r="J2" s="16"/>
      <c r="K2" s="16"/>
      <c r="L2" s="16"/>
      <c r="M2" s="16"/>
      <c r="N2" s="16"/>
      <c r="O2" s="17"/>
      <c r="P2" s="17"/>
    </row>
    <row r="3" spans="1:17" customFormat="1">
      <c r="A3" s="8"/>
      <c r="B3" s="9"/>
      <c r="F3" s="16"/>
      <c r="G3" s="16"/>
      <c r="H3" s="16" t="s">
        <v>2</v>
      </c>
      <c r="I3" s="16"/>
      <c r="J3" s="16"/>
      <c r="K3" s="16"/>
      <c r="L3" s="16"/>
      <c r="M3" s="16"/>
      <c r="N3" s="16"/>
      <c r="O3" s="17"/>
      <c r="P3" s="17"/>
    </row>
    <row r="4" spans="1:17" customFormat="1">
      <c r="A4" s="8"/>
      <c r="B4" s="9"/>
      <c r="F4" s="16"/>
      <c r="G4" s="16"/>
      <c r="H4" s="16" t="s">
        <v>100</v>
      </c>
      <c r="I4" s="16"/>
      <c r="J4" s="16"/>
      <c r="K4" s="16"/>
      <c r="L4" s="16"/>
      <c r="M4" s="16"/>
      <c r="N4" s="16"/>
      <c r="O4" s="17"/>
      <c r="P4" s="17"/>
    </row>
    <row r="5" spans="1:17" customFormat="1">
      <c r="A5" s="10"/>
      <c r="B5" s="10"/>
      <c r="C5" s="10"/>
      <c r="D5" s="10"/>
      <c r="E5" s="10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5"/>
    </row>
    <row r="6" spans="1:17" s="13" customFormat="1" ht="23.55" customHeight="1">
      <c r="A6" s="12" t="s">
        <v>99</v>
      </c>
      <c r="B6" s="12" t="s">
        <v>101</v>
      </c>
      <c r="C6" s="12" t="s">
        <v>104</v>
      </c>
      <c r="D6" s="12" t="s">
        <v>3</v>
      </c>
      <c r="E6" s="12" t="s">
        <v>102</v>
      </c>
      <c r="F6" s="19" t="s">
        <v>4</v>
      </c>
      <c r="G6" s="19" t="s">
        <v>5</v>
      </c>
      <c r="H6" s="19" t="s">
        <v>6</v>
      </c>
      <c r="I6" s="19" t="s">
        <v>7</v>
      </c>
      <c r="J6" s="19" t="s">
        <v>8</v>
      </c>
      <c r="K6" s="19" t="s">
        <v>9</v>
      </c>
      <c r="L6" s="19" t="s">
        <v>10</v>
      </c>
      <c r="M6" s="19" t="s">
        <v>11</v>
      </c>
      <c r="N6" s="19" t="s">
        <v>12</v>
      </c>
      <c r="O6" s="19" t="s">
        <v>13</v>
      </c>
      <c r="P6" s="19" t="s">
        <v>14</v>
      </c>
    </row>
    <row r="7" spans="1:17">
      <c r="A7" t="s">
        <v>105</v>
      </c>
      <c r="B7" s="14">
        <v>45747</v>
      </c>
      <c r="C7" t="s">
        <v>18</v>
      </c>
      <c r="D7">
        <v>800088702</v>
      </c>
      <c r="E7" t="s">
        <v>106</v>
      </c>
      <c r="F7" s="20">
        <v>253565481</v>
      </c>
      <c r="G7" s="20">
        <v>86838705</v>
      </c>
      <c r="H7" s="20">
        <v>28852090</v>
      </c>
      <c r="I7" s="20">
        <v>72656482</v>
      </c>
      <c r="J7" s="20">
        <v>74045203</v>
      </c>
      <c r="K7" s="20">
        <v>327890484.63</v>
      </c>
      <c r="L7" s="20">
        <v>285510431</v>
      </c>
      <c r="M7" s="20">
        <f>SUM(Tabla1[[#This Row],[0-30]:[SIN RADICAR]])</f>
        <v>1129358876.6300001</v>
      </c>
      <c r="N7" s="20">
        <v>-63184522</v>
      </c>
      <c r="O7" s="20">
        <v>0</v>
      </c>
      <c r="P7" s="20">
        <f>+Tabla1[[#This Row],[TOTAL CARTERA BRUTA]]+Tabla1[[#This Row],[ANTICIPOS POR APLICAR]]+Tabla1[[#This Row],[GIRO DIRECTO]]</f>
        <v>1066174354.6300001</v>
      </c>
    </row>
    <row r="8" spans="1:17">
      <c r="A8" t="s">
        <v>105</v>
      </c>
      <c r="B8" s="14">
        <v>45747</v>
      </c>
      <c r="C8" t="s">
        <v>18</v>
      </c>
      <c r="D8">
        <v>800112806</v>
      </c>
      <c r="E8" t="s">
        <v>107</v>
      </c>
      <c r="F8" s="20">
        <v>0</v>
      </c>
      <c r="G8" s="20">
        <v>1471368</v>
      </c>
      <c r="H8" s="20">
        <v>3271346</v>
      </c>
      <c r="I8" s="20">
        <v>3539337</v>
      </c>
      <c r="J8" s="20">
        <v>52932443</v>
      </c>
      <c r="K8" s="20">
        <v>142090535</v>
      </c>
      <c r="L8" s="20">
        <v>13074927</v>
      </c>
      <c r="M8" s="20">
        <f>SUM(Tabla1[[#This Row],[0-30]:[SIN RADICAR]])</f>
        <v>216379956</v>
      </c>
      <c r="N8" s="20">
        <v>-87161658</v>
      </c>
      <c r="O8" s="20">
        <v>0</v>
      </c>
      <c r="P8" s="20">
        <f>+Tabla1[[#This Row],[TOTAL CARTERA BRUTA]]+Tabla1[[#This Row],[ANTICIPOS POR APLICAR]]+Tabla1[[#This Row],[GIRO DIRECTO]]</f>
        <v>129218298</v>
      </c>
    </row>
    <row r="9" spans="1:17">
      <c r="A9" t="s">
        <v>105</v>
      </c>
      <c r="B9" s="14">
        <v>45747</v>
      </c>
      <c r="C9" t="s">
        <v>18</v>
      </c>
      <c r="D9">
        <v>800130907</v>
      </c>
      <c r="E9" t="s">
        <v>108</v>
      </c>
      <c r="F9" s="20">
        <v>768368776</v>
      </c>
      <c r="G9" s="20">
        <v>162127925</v>
      </c>
      <c r="H9" s="20">
        <v>165279292</v>
      </c>
      <c r="I9" s="20">
        <v>208011782</v>
      </c>
      <c r="J9" s="20">
        <v>448934895</v>
      </c>
      <c r="K9" s="20">
        <v>271038192.77999997</v>
      </c>
      <c r="L9" s="20">
        <v>482715268</v>
      </c>
      <c r="M9" s="20">
        <f>SUM(Tabla1[[#This Row],[0-30]:[SIN RADICAR]])</f>
        <v>2506476130.7799997</v>
      </c>
      <c r="N9" s="20">
        <v>-369332616.69999999</v>
      </c>
      <c r="O9" s="20">
        <v>0</v>
      </c>
      <c r="P9" s="20">
        <f>+Tabla1[[#This Row],[TOTAL CARTERA BRUTA]]+Tabla1[[#This Row],[ANTICIPOS POR APLICAR]]+Tabla1[[#This Row],[GIRO DIRECTO]]</f>
        <v>2137143514.0799997</v>
      </c>
    </row>
    <row r="10" spans="1:17">
      <c r="A10" t="s">
        <v>105</v>
      </c>
      <c r="B10" s="14">
        <v>45747</v>
      </c>
      <c r="C10" t="s">
        <v>18</v>
      </c>
      <c r="D10">
        <v>800251440</v>
      </c>
      <c r="E10" t="s">
        <v>109</v>
      </c>
      <c r="F10" s="20">
        <v>187226186</v>
      </c>
      <c r="G10" s="20">
        <v>641460617</v>
      </c>
      <c r="H10" s="20">
        <v>192933541</v>
      </c>
      <c r="I10" s="20">
        <v>1182872911</v>
      </c>
      <c r="J10" s="20">
        <v>255286817</v>
      </c>
      <c r="K10" s="20">
        <v>124436286</v>
      </c>
      <c r="L10" s="20">
        <v>577521467</v>
      </c>
      <c r="M10" s="20">
        <f>SUM(Tabla1[[#This Row],[0-30]:[SIN RADICAR]])</f>
        <v>3161737825</v>
      </c>
      <c r="N10" s="20">
        <v>-1012002586</v>
      </c>
      <c r="O10" s="20">
        <v>0</v>
      </c>
      <c r="P10" s="20">
        <f>+Tabla1[[#This Row],[TOTAL CARTERA BRUTA]]+Tabla1[[#This Row],[ANTICIPOS POR APLICAR]]+Tabla1[[#This Row],[GIRO DIRECTO]]</f>
        <v>2149735239</v>
      </c>
    </row>
    <row r="11" spans="1:17">
      <c r="A11" t="s">
        <v>105</v>
      </c>
      <c r="B11" s="14">
        <v>45747</v>
      </c>
      <c r="C11" t="s">
        <v>18</v>
      </c>
      <c r="D11">
        <v>805001157</v>
      </c>
      <c r="E11" t="s">
        <v>110</v>
      </c>
      <c r="F11" s="20">
        <v>554991</v>
      </c>
      <c r="G11" s="20">
        <v>671379</v>
      </c>
      <c r="H11" s="20">
        <v>958123</v>
      </c>
      <c r="I11" s="20">
        <v>13037009</v>
      </c>
      <c r="J11" s="20">
        <v>6888749</v>
      </c>
      <c r="K11" s="20">
        <v>42894837</v>
      </c>
      <c r="L11" s="20">
        <v>636932</v>
      </c>
      <c r="M11" s="20">
        <f>SUM(Tabla1[[#This Row],[0-30]:[SIN RADICAR]])</f>
        <v>65642020</v>
      </c>
      <c r="N11" s="20">
        <v>-40455845</v>
      </c>
      <c r="O11" s="20">
        <v>0</v>
      </c>
      <c r="P11" s="20">
        <f>+Tabla1[[#This Row],[TOTAL CARTERA BRUTA]]+Tabla1[[#This Row],[ANTICIPOS POR APLICAR]]+Tabla1[[#This Row],[GIRO DIRECTO]]</f>
        <v>25186175</v>
      </c>
    </row>
    <row r="12" spans="1:17">
      <c r="A12" t="s">
        <v>105</v>
      </c>
      <c r="B12" s="14">
        <v>45747</v>
      </c>
      <c r="C12" t="s">
        <v>18</v>
      </c>
      <c r="D12">
        <v>806008394</v>
      </c>
      <c r="E12" t="s">
        <v>111</v>
      </c>
      <c r="F12" s="20">
        <v>267282615</v>
      </c>
      <c r="G12" s="20">
        <v>103542527</v>
      </c>
      <c r="H12" s="20">
        <v>116107978</v>
      </c>
      <c r="I12" s="20">
        <v>253916232</v>
      </c>
      <c r="J12" s="20">
        <v>95064689</v>
      </c>
      <c r="K12" s="20">
        <v>40442090</v>
      </c>
      <c r="L12" s="20">
        <v>125466359</v>
      </c>
      <c r="M12" s="20">
        <f>SUM(Tabla1[[#This Row],[0-30]:[SIN RADICAR]])</f>
        <v>1001822490</v>
      </c>
      <c r="N12" s="20">
        <v>-6045747</v>
      </c>
      <c r="O12" s="20">
        <v>0</v>
      </c>
      <c r="P12" s="20">
        <f>+Tabla1[[#This Row],[TOTAL CARTERA BRUTA]]+Tabla1[[#This Row],[ANTICIPOS POR APLICAR]]+Tabla1[[#This Row],[GIRO DIRECTO]]</f>
        <v>995776743</v>
      </c>
    </row>
    <row r="13" spans="1:17">
      <c r="A13" t="s">
        <v>105</v>
      </c>
      <c r="B13" s="14">
        <v>45747</v>
      </c>
      <c r="C13" t="s">
        <v>18</v>
      </c>
      <c r="D13">
        <v>809008362</v>
      </c>
      <c r="E13" t="s">
        <v>112</v>
      </c>
      <c r="F13" s="20">
        <v>87239</v>
      </c>
      <c r="G13" s="20">
        <v>534369</v>
      </c>
      <c r="H13" s="20">
        <v>89778</v>
      </c>
      <c r="I13" s="20">
        <v>165358</v>
      </c>
      <c r="J13" s="20">
        <v>1638430</v>
      </c>
      <c r="K13" s="20">
        <v>170100</v>
      </c>
      <c r="L13" s="20">
        <v>2927950</v>
      </c>
      <c r="M13" s="20">
        <f>SUM(Tabla1[[#This Row],[0-30]:[SIN RADICAR]])</f>
        <v>5613224</v>
      </c>
      <c r="N13" s="20">
        <v>-565950</v>
      </c>
      <c r="O13" s="20">
        <v>0</v>
      </c>
      <c r="P13" s="20">
        <f>+Tabla1[[#This Row],[TOTAL CARTERA BRUTA]]+Tabla1[[#This Row],[ANTICIPOS POR APLICAR]]+Tabla1[[#This Row],[GIRO DIRECTO]]</f>
        <v>5047274</v>
      </c>
    </row>
    <row r="14" spans="1:17">
      <c r="A14" t="s">
        <v>105</v>
      </c>
      <c r="B14" s="14">
        <v>45747</v>
      </c>
      <c r="C14" t="s">
        <v>18</v>
      </c>
      <c r="D14">
        <v>817001773</v>
      </c>
      <c r="E14" t="s">
        <v>113</v>
      </c>
      <c r="F14" s="20">
        <v>89100</v>
      </c>
      <c r="G14" s="20">
        <v>201549</v>
      </c>
      <c r="H14" s="20">
        <v>142100</v>
      </c>
      <c r="I14" s="20">
        <v>5612980</v>
      </c>
      <c r="J14" s="20">
        <v>1355316</v>
      </c>
      <c r="K14" s="20">
        <v>1759636</v>
      </c>
      <c r="L14" s="20">
        <v>440700</v>
      </c>
      <c r="M14" s="20">
        <f>SUM(Tabla1[[#This Row],[0-30]:[SIN RADICAR]])</f>
        <v>9601381</v>
      </c>
      <c r="N14" s="20">
        <v>-1775705</v>
      </c>
      <c r="O14" s="20">
        <v>0</v>
      </c>
      <c r="P14" s="20">
        <f>+Tabla1[[#This Row],[TOTAL CARTERA BRUTA]]+Tabla1[[#This Row],[ANTICIPOS POR APLICAR]]+Tabla1[[#This Row],[GIRO DIRECTO]]</f>
        <v>7825676</v>
      </c>
    </row>
    <row r="15" spans="1:17">
      <c r="A15" t="s">
        <v>105</v>
      </c>
      <c r="B15" s="14">
        <v>45747</v>
      </c>
      <c r="C15" t="s">
        <v>18</v>
      </c>
      <c r="D15">
        <v>824001398</v>
      </c>
      <c r="E15" t="s">
        <v>114</v>
      </c>
      <c r="F15" s="20">
        <v>725792</v>
      </c>
      <c r="G15" s="20">
        <v>1060189</v>
      </c>
      <c r="H15" s="20">
        <v>0</v>
      </c>
      <c r="I15" s="20">
        <v>0</v>
      </c>
      <c r="J15" s="20">
        <v>2190104</v>
      </c>
      <c r="K15" s="20">
        <v>4061705</v>
      </c>
      <c r="L15" s="20">
        <v>702865</v>
      </c>
      <c r="M15" s="20">
        <f>SUM(Tabla1[[#This Row],[0-30]:[SIN RADICAR]])</f>
        <v>8740655</v>
      </c>
      <c r="N15" s="20">
        <v>0</v>
      </c>
      <c r="O15" s="20">
        <v>0</v>
      </c>
      <c r="P15" s="20">
        <f>+Tabla1[[#This Row],[TOTAL CARTERA BRUTA]]+Tabla1[[#This Row],[ANTICIPOS POR APLICAR]]+Tabla1[[#This Row],[GIRO DIRECTO]]</f>
        <v>8740655</v>
      </c>
    </row>
    <row r="16" spans="1:17">
      <c r="A16" t="s">
        <v>105</v>
      </c>
      <c r="B16" s="14">
        <v>45747</v>
      </c>
      <c r="C16" t="s">
        <v>18</v>
      </c>
      <c r="D16">
        <v>830003564</v>
      </c>
      <c r="E16" t="s">
        <v>115</v>
      </c>
      <c r="F16" s="20">
        <v>906889102</v>
      </c>
      <c r="G16" s="20">
        <v>212657117</v>
      </c>
      <c r="H16" s="20">
        <v>398928094</v>
      </c>
      <c r="I16" s="20">
        <v>2052483115.1700001</v>
      </c>
      <c r="J16" s="20">
        <v>308603837.81999993</v>
      </c>
      <c r="K16" s="20">
        <v>1556146120.5199997</v>
      </c>
      <c r="L16" s="20">
        <v>839188269.00999999</v>
      </c>
      <c r="M16" s="20">
        <f>SUM(Tabla1[[#This Row],[0-30]:[SIN RADICAR]])</f>
        <v>6274895655.5199995</v>
      </c>
      <c r="N16" s="20">
        <v>-1129044946.1999998</v>
      </c>
      <c r="O16" s="20">
        <v>0</v>
      </c>
      <c r="P16" s="20">
        <f>+Tabla1[[#This Row],[TOTAL CARTERA BRUTA]]+Tabla1[[#This Row],[ANTICIPOS POR APLICAR]]+Tabla1[[#This Row],[GIRO DIRECTO]]</f>
        <v>5145850709.3199997</v>
      </c>
    </row>
    <row r="17" spans="1:16">
      <c r="A17" t="s">
        <v>105</v>
      </c>
      <c r="B17" s="14">
        <v>45747</v>
      </c>
      <c r="C17" t="s">
        <v>18</v>
      </c>
      <c r="D17">
        <v>830113831</v>
      </c>
      <c r="E17" t="s">
        <v>116</v>
      </c>
      <c r="F17" s="20">
        <v>10991540</v>
      </c>
      <c r="G17" s="20">
        <v>26963757</v>
      </c>
      <c r="H17" s="20">
        <v>66050525</v>
      </c>
      <c r="I17" s="20">
        <v>14476277</v>
      </c>
      <c r="J17" s="20">
        <v>28168879</v>
      </c>
      <c r="K17" s="20">
        <v>81737574.599999994</v>
      </c>
      <c r="L17" s="20">
        <v>71694243</v>
      </c>
      <c r="M17" s="20">
        <f>SUM(Tabla1[[#This Row],[0-30]:[SIN RADICAR]])</f>
        <v>300082795.60000002</v>
      </c>
      <c r="N17" s="20">
        <v>-177170617</v>
      </c>
      <c r="O17" s="20">
        <v>0</v>
      </c>
      <c r="P17" s="20">
        <f>+Tabla1[[#This Row],[TOTAL CARTERA BRUTA]]+Tabla1[[#This Row],[ANTICIPOS POR APLICAR]]+Tabla1[[#This Row],[GIRO DIRECTO]]</f>
        <v>122912178.60000002</v>
      </c>
    </row>
    <row r="18" spans="1:16">
      <c r="A18" t="s">
        <v>105</v>
      </c>
      <c r="B18" s="14">
        <v>45747</v>
      </c>
      <c r="C18" t="s">
        <v>18</v>
      </c>
      <c r="D18">
        <v>837000084</v>
      </c>
      <c r="E18" t="s">
        <v>117</v>
      </c>
      <c r="F18" s="20">
        <v>0</v>
      </c>
      <c r="G18" s="20">
        <v>0</v>
      </c>
      <c r="H18" s="20">
        <v>543477</v>
      </c>
      <c r="I18" s="20">
        <v>1796017</v>
      </c>
      <c r="J18" s="20">
        <v>0</v>
      </c>
      <c r="K18" s="20">
        <v>0</v>
      </c>
      <c r="L18" s="20">
        <v>1901581</v>
      </c>
      <c r="M18" s="20">
        <f>SUM(Tabla1[[#This Row],[0-30]:[SIN RADICAR]])</f>
        <v>4241075</v>
      </c>
      <c r="N18" s="20">
        <v>-427551</v>
      </c>
      <c r="O18" s="20">
        <v>0</v>
      </c>
      <c r="P18" s="20">
        <f>+Tabla1[[#This Row],[TOTAL CARTERA BRUTA]]+Tabla1[[#This Row],[ANTICIPOS POR APLICAR]]+Tabla1[[#This Row],[GIRO DIRECTO]]</f>
        <v>3813524</v>
      </c>
    </row>
    <row r="19" spans="1:16">
      <c r="A19" t="s">
        <v>105</v>
      </c>
      <c r="B19" s="14">
        <v>45747</v>
      </c>
      <c r="C19" t="s">
        <v>18</v>
      </c>
      <c r="D19">
        <v>860066942</v>
      </c>
      <c r="E19" t="s">
        <v>118</v>
      </c>
      <c r="F19" s="20">
        <v>622909756</v>
      </c>
      <c r="G19" s="20">
        <v>574200605</v>
      </c>
      <c r="H19" s="20">
        <v>375334319</v>
      </c>
      <c r="I19" s="20">
        <v>839220273</v>
      </c>
      <c r="J19" s="20">
        <v>138233958</v>
      </c>
      <c r="K19" s="20">
        <v>175653496.08000001</v>
      </c>
      <c r="L19" s="20">
        <v>347677493</v>
      </c>
      <c r="M19" s="20">
        <f>SUM(Tabla1[[#This Row],[0-30]:[SIN RADICAR]])</f>
        <v>3073229900.0799999</v>
      </c>
      <c r="N19" s="20">
        <v>0</v>
      </c>
      <c r="O19" s="20">
        <v>0</v>
      </c>
      <c r="P19" s="20">
        <f>+Tabla1[[#This Row],[TOTAL CARTERA BRUTA]]+Tabla1[[#This Row],[ANTICIPOS POR APLICAR]]+Tabla1[[#This Row],[GIRO DIRECTO]]</f>
        <v>3073229900.0799999</v>
      </c>
    </row>
    <row r="20" spans="1:16">
      <c r="A20" t="s">
        <v>105</v>
      </c>
      <c r="B20" s="14">
        <v>45747</v>
      </c>
      <c r="C20" t="s">
        <v>18</v>
      </c>
      <c r="D20">
        <v>890102044</v>
      </c>
      <c r="E20" t="s">
        <v>119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1929426</v>
      </c>
      <c r="L20" s="20">
        <v>0</v>
      </c>
      <c r="M20" s="20">
        <f>SUM(Tabla1[[#This Row],[0-30]:[SIN RADICAR]])</f>
        <v>1929426</v>
      </c>
      <c r="N20" s="20">
        <v>-536677</v>
      </c>
      <c r="O20" s="20">
        <v>0</v>
      </c>
      <c r="P20" s="20">
        <f>+Tabla1[[#This Row],[TOTAL CARTERA BRUTA]]+Tabla1[[#This Row],[ANTICIPOS POR APLICAR]]+Tabla1[[#This Row],[GIRO DIRECTO]]</f>
        <v>1392749</v>
      </c>
    </row>
    <row r="21" spans="1:16">
      <c r="A21" t="s">
        <v>105</v>
      </c>
      <c r="B21" s="14">
        <v>45747</v>
      </c>
      <c r="C21" t="s">
        <v>18</v>
      </c>
      <c r="D21">
        <v>890303093</v>
      </c>
      <c r="E21" t="s">
        <v>120</v>
      </c>
      <c r="F21" s="20">
        <v>0</v>
      </c>
      <c r="G21" s="20">
        <v>274718</v>
      </c>
      <c r="H21" s="20">
        <v>0</v>
      </c>
      <c r="I21" s="20">
        <v>7215195</v>
      </c>
      <c r="J21" s="20">
        <v>0</v>
      </c>
      <c r="K21" s="20">
        <v>4158677</v>
      </c>
      <c r="L21" s="20">
        <v>540482</v>
      </c>
      <c r="M21" s="20">
        <f>SUM(Tabla1[[#This Row],[0-30]:[SIN RADICAR]])</f>
        <v>12189072</v>
      </c>
      <c r="N21" s="20">
        <v>0</v>
      </c>
      <c r="O21" s="20">
        <v>0</v>
      </c>
      <c r="P21" s="20">
        <f>+Tabla1[[#This Row],[TOTAL CARTERA BRUTA]]+Tabla1[[#This Row],[ANTICIPOS POR APLICAR]]+Tabla1[[#This Row],[GIRO DIRECTO]]</f>
        <v>12189072</v>
      </c>
    </row>
    <row r="22" spans="1:16">
      <c r="A22" t="s">
        <v>105</v>
      </c>
      <c r="B22" s="14">
        <v>45747</v>
      </c>
      <c r="C22" t="s">
        <v>18</v>
      </c>
      <c r="D22">
        <v>890500675</v>
      </c>
      <c r="E22" t="s">
        <v>121</v>
      </c>
      <c r="F22" s="20">
        <v>0</v>
      </c>
      <c r="G22" s="20">
        <v>0</v>
      </c>
      <c r="H22" s="20">
        <v>0</v>
      </c>
      <c r="I22" s="20">
        <v>172300</v>
      </c>
      <c r="J22" s="20">
        <v>0</v>
      </c>
      <c r="K22" s="20">
        <v>376421</v>
      </c>
      <c r="L22" s="20">
        <v>86706</v>
      </c>
      <c r="M22" s="20">
        <f>SUM(Tabla1[[#This Row],[0-30]:[SIN RADICAR]])</f>
        <v>635427</v>
      </c>
      <c r="N22" s="20">
        <v>-172300</v>
      </c>
      <c r="O22" s="20">
        <v>0</v>
      </c>
      <c r="P22" s="20">
        <f>+Tabla1[[#This Row],[TOTAL CARTERA BRUTA]]+Tabla1[[#This Row],[ANTICIPOS POR APLICAR]]+Tabla1[[#This Row],[GIRO DIRECTO]]</f>
        <v>463127</v>
      </c>
    </row>
    <row r="23" spans="1:16">
      <c r="A23" t="s">
        <v>105</v>
      </c>
      <c r="B23" s="14">
        <v>45747</v>
      </c>
      <c r="C23" t="s">
        <v>18</v>
      </c>
      <c r="D23">
        <v>891600091</v>
      </c>
      <c r="E23" t="s">
        <v>122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156500</v>
      </c>
      <c r="L23" s="20">
        <v>0</v>
      </c>
      <c r="M23" s="20">
        <f>SUM(Tabla1[[#This Row],[0-30]:[SIN RADICAR]])</f>
        <v>156500</v>
      </c>
      <c r="N23" s="20">
        <v>0</v>
      </c>
      <c r="O23" s="20">
        <v>0</v>
      </c>
      <c r="P23" s="20">
        <f>+Tabla1[[#This Row],[TOTAL CARTERA BRUTA]]+Tabla1[[#This Row],[ANTICIPOS POR APLICAR]]+Tabla1[[#This Row],[GIRO DIRECTO]]</f>
        <v>156500</v>
      </c>
    </row>
    <row r="24" spans="1:16">
      <c r="A24" t="s">
        <v>105</v>
      </c>
      <c r="B24" s="14">
        <v>45747</v>
      </c>
      <c r="C24" t="s">
        <v>18</v>
      </c>
      <c r="D24">
        <v>891856000</v>
      </c>
      <c r="E24" t="s">
        <v>123</v>
      </c>
      <c r="F24" s="20">
        <v>0</v>
      </c>
      <c r="G24" s="20">
        <v>731235</v>
      </c>
      <c r="H24" s="20">
        <v>0</v>
      </c>
      <c r="I24" s="20">
        <v>561554</v>
      </c>
      <c r="J24" s="20">
        <v>17717372</v>
      </c>
      <c r="K24" s="20">
        <v>799443</v>
      </c>
      <c r="L24" s="20">
        <v>17146223</v>
      </c>
      <c r="M24" s="20">
        <f>SUM(Tabla1[[#This Row],[0-30]:[SIN RADICAR]])</f>
        <v>36955827</v>
      </c>
      <c r="N24" s="20">
        <v>0</v>
      </c>
      <c r="O24" s="20">
        <v>0</v>
      </c>
      <c r="P24" s="20">
        <f>+Tabla1[[#This Row],[TOTAL CARTERA BRUTA]]+Tabla1[[#This Row],[ANTICIPOS POR APLICAR]]+Tabla1[[#This Row],[GIRO DIRECTO]]</f>
        <v>36955827</v>
      </c>
    </row>
    <row r="25" spans="1:16">
      <c r="A25" t="s">
        <v>105</v>
      </c>
      <c r="B25" s="14">
        <v>45747</v>
      </c>
      <c r="C25" t="s">
        <v>18</v>
      </c>
      <c r="D25">
        <v>900156264</v>
      </c>
      <c r="E25" t="s">
        <v>124</v>
      </c>
      <c r="F25" s="20">
        <v>445657551</v>
      </c>
      <c r="G25" s="20">
        <v>727687116</v>
      </c>
      <c r="H25" s="20">
        <v>227902913</v>
      </c>
      <c r="I25" s="20">
        <v>1420600676.05</v>
      </c>
      <c r="J25" s="20">
        <v>1685719291.9499998</v>
      </c>
      <c r="K25" s="20">
        <v>1466352232.8000011</v>
      </c>
      <c r="L25" s="20">
        <v>1201831078</v>
      </c>
      <c r="M25" s="20">
        <f>SUM(Tabla1[[#This Row],[0-30]:[SIN RADICAR]])</f>
        <v>7175750858.8000011</v>
      </c>
      <c r="N25" s="20">
        <v>-2440725195</v>
      </c>
      <c r="O25" s="20">
        <v>0</v>
      </c>
      <c r="P25" s="20">
        <f>+Tabla1[[#This Row],[TOTAL CARTERA BRUTA]]+Tabla1[[#This Row],[ANTICIPOS POR APLICAR]]+Tabla1[[#This Row],[GIRO DIRECTO]]</f>
        <v>4735025663.8000011</v>
      </c>
    </row>
    <row r="26" spans="1:16">
      <c r="A26" t="s">
        <v>105</v>
      </c>
      <c r="B26" s="14">
        <v>45747</v>
      </c>
      <c r="C26" t="s">
        <v>18</v>
      </c>
      <c r="D26">
        <v>900226715</v>
      </c>
      <c r="E26" t="s">
        <v>125</v>
      </c>
      <c r="F26" s="20">
        <v>66725170</v>
      </c>
      <c r="G26" s="20">
        <v>39718210</v>
      </c>
      <c r="H26" s="20">
        <v>77122377</v>
      </c>
      <c r="I26" s="20">
        <v>123926257</v>
      </c>
      <c r="J26" s="20">
        <v>104964262</v>
      </c>
      <c r="K26" s="20">
        <v>155087363.84</v>
      </c>
      <c r="L26" s="20">
        <v>150453198</v>
      </c>
      <c r="M26" s="20">
        <f>SUM(Tabla1[[#This Row],[0-30]:[SIN RADICAR]])</f>
        <v>717996837.84000003</v>
      </c>
      <c r="N26" s="20">
        <v>0</v>
      </c>
      <c r="O26" s="20">
        <v>0</v>
      </c>
      <c r="P26" s="20">
        <f>+Tabla1[[#This Row],[TOTAL CARTERA BRUTA]]+Tabla1[[#This Row],[ANTICIPOS POR APLICAR]]+Tabla1[[#This Row],[GIRO DIRECTO]]</f>
        <v>717996837.84000003</v>
      </c>
    </row>
    <row r="27" spans="1:16">
      <c r="A27" t="s">
        <v>105</v>
      </c>
      <c r="B27" s="14">
        <v>45747</v>
      </c>
      <c r="C27" t="s">
        <v>18</v>
      </c>
      <c r="D27">
        <v>900298372</v>
      </c>
      <c r="E27" t="s">
        <v>126</v>
      </c>
      <c r="F27" s="20">
        <v>953679145</v>
      </c>
      <c r="G27" s="20">
        <v>0</v>
      </c>
      <c r="H27" s="20">
        <v>62692385</v>
      </c>
      <c r="I27" s="20">
        <v>210722837</v>
      </c>
      <c r="J27" s="20">
        <v>0</v>
      </c>
      <c r="K27" s="20">
        <v>0</v>
      </c>
      <c r="L27" s="20">
        <v>123259210</v>
      </c>
      <c r="M27" s="20">
        <f>SUM(Tabla1[[#This Row],[0-30]:[SIN RADICAR]])</f>
        <v>1350353577</v>
      </c>
      <c r="N27" s="20">
        <v>-808284995</v>
      </c>
      <c r="O27" s="20">
        <v>0</v>
      </c>
      <c r="P27" s="20">
        <f>+Tabla1[[#This Row],[TOTAL CARTERA BRUTA]]+Tabla1[[#This Row],[ANTICIPOS POR APLICAR]]+Tabla1[[#This Row],[GIRO DIRECTO]]</f>
        <v>542068582</v>
      </c>
    </row>
    <row r="28" spans="1:16">
      <c r="A28" t="s">
        <v>105</v>
      </c>
      <c r="B28" s="14">
        <v>45747</v>
      </c>
      <c r="C28" t="s">
        <v>18</v>
      </c>
      <c r="D28">
        <v>900604350</v>
      </c>
      <c r="E28" t="s">
        <v>127</v>
      </c>
      <c r="F28" s="20">
        <v>0</v>
      </c>
      <c r="G28" s="20">
        <v>0</v>
      </c>
      <c r="H28" s="20">
        <v>84618</v>
      </c>
      <c r="I28" s="20">
        <v>0</v>
      </c>
      <c r="J28" s="20">
        <v>94000</v>
      </c>
      <c r="K28" s="20">
        <v>6229094.2800000003</v>
      </c>
      <c r="L28" s="20">
        <v>519342</v>
      </c>
      <c r="M28" s="20">
        <f>SUM(Tabla1[[#This Row],[0-30]:[SIN RADICAR]])</f>
        <v>6927054.2800000003</v>
      </c>
      <c r="N28" s="20">
        <v>-85151</v>
      </c>
      <c r="O28" s="20">
        <v>0</v>
      </c>
      <c r="P28" s="20">
        <f>+Tabla1[[#This Row],[TOTAL CARTERA BRUTA]]+Tabla1[[#This Row],[ANTICIPOS POR APLICAR]]+Tabla1[[#This Row],[GIRO DIRECTO]]</f>
        <v>6841903.2800000003</v>
      </c>
    </row>
    <row r="29" spans="1:16">
      <c r="A29" t="s">
        <v>105</v>
      </c>
      <c r="B29" s="14">
        <v>45747</v>
      </c>
      <c r="C29" t="s">
        <v>18</v>
      </c>
      <c r="D29">
        <v>900914254</v>
      </c>
      <c r="E29" t="s">
        <v>128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16851076.5</v>
      </c>
      <c r="L29" s="20">
        <v>0</v>
      </c>
      <c r="M29" s="20">
        <f>SUM(Tabla1[[#This Row],[0-30]:[SIN RADICAR]])</f>
        <v>16851076.5</v>
      </c>
      <c r="N29" s="20">
        <v>0</v>
      </c>
      <c r="O29" s="20">
        <v>0</v>
      </c>
      <c r="P29" s="20">
        <f>+Tabla1[[#This Row],[TOTAL CARTERA BRUTA]]+Tabla1[[#This Row],[ANTICIPOS POR APLICAR]]+Tabla1[[#This Row],[GIRO DIRECTO]]</f>
        <v>16851076.5</v>
      </c>
    </row>
    <row r="30" spans="1:16">
      <c r="A30" t="s">
        <v>105</v>
      </c>
      <c r="B30" s="14">
        <v>45747</v>
      </c>
      <c r="C30" t="s">
        <v>18</v>
      </c>
      <c r="D30">
        <v>900935126</v>
      </c>
      <c r="E30" t="s">
        <v>129</v>
      </c>
      <c r="F30" s="20">
        <v>7807929</v>
      </c>
      <c r="G30" s="20">
        <v>7850882</v>
      </c>
      <c r="H30" s="20">
        <v>5948335</v>
      </c>
      <c r="I30" s="20">
        <v>495805</v>
      </c>
      <c r="J30" s="20">
        <v>0</v>
      </c>
      <c r="K30" s="20">
        <v>9282769</v>
      </c>
      <c r="L30" s="20">
        <v>3426470</v>
      </c>
      <c r="M30" s="20">
        <f>SUM(Tabla1[[#This Row],[0-30]:[SIN RADICAR]])</f>
        <v>34812190</v>
      </c>
      <c r="N30" s="20">
        <v>0</v>
      </c>
      <c r="O30" s="20">
        <v>0</v>
      </c>
      <c r="P30" s="20">
        <f>+Tabla1[[#This Row],[TOTAL CARTERA BRUTA]]+Tabla1[[#This Row],[ANTICIPOS POR APLICAR]]+Tabla1[[#This Row],[GIRO DIRECTO]]</f>
        <v>34812190</v>
      </c>
    </row>
    <row r="31" spans="1:16">
      <c r="A31" t="s">
        <v>105</v>
      </c>
      <c r="B31" s="14">
        <v>45747</v>
      </c>
      <c r="C31" t="s">
        <v>18</v>
      </c>
      <c r="D31">
        <v>901021565</v>
      </c>
      <c r="E31" t="s">
        <v>130</v>
      </c>
      <c r="F31" s="20">
        <v>321740</v>
      </c>
      <c r="G31" s="20">
        <v>288900</v>
      </c>
      <c r="H31" s="20">
        <v>81942</v>
      </c>
      <c r="I31" s="20">
        <v>137750</v>
      </c>
      <c r="J31" s="20">
        <v>200500</v>
      </c>
      <c r="K31" s="20">
        <v>601246</v>
      </c>
      <c r="L31" s="20">
        <v>0</v>
      </c>
      <c r="M31" s="20">
        <f>SUM(Tabla1[[#This Row],[0-30]:[SIN RADICAR]])</f>
        <v>1632078</v>
      </c>
      <c r="N31" s="20">
        <v>0</v>
      </c>
      <c r="O31" s="20">
        <v>0</v>
      </c>
      <c r="P31" s="20">
        <f>+Tabla1[[#This Row],[TOTAL CARTERA BRUTA]]+Tabla1[[#This Row],[ANTICIPOS POR APLICAR]]+Tabla1[[#This Row],[GIRO DIRECTO]]</f>
        <v>1632078</v>
      </c>
    </row>
    <row r="32" spans="1:16">
      <c r="A32" t="s">
        <v>105</v>
      </c>
      <c r="B32" s="14">
        <v>45747</v>
      </c>
      <c r="C32" t="s">
        <v>18</v>
      </c>
      <c r="D32">
        <v>901543211</v>
      </c>
      <c r="E32" t="s">
        <v>131</v>
      </c>
      <c r="F32" s="20">
        <v>21533841</v>
      </c>
      <c r="G32" s="20">
        <v>537866</v>
      </c>
      <c r="H32" s="20">
        <v>17595013</v>
      </c>
      <c r="I32" s="20">
        <v>8415452</v>
      </c>
      <c r="J32" s="20">
        <v>22187955</v>
      </c>
      <c r="K32" s="20">
        <v>699348</v>
      </c>
      <c r="L32" s="20">
        <v>46325066</v>
      </c>
      <c r="M32" s="20">
        <f>SUM(Tabla1[[#This Row],[0-30]:[SIN RADICAR]])</f>
        <v>117294541</v>
      </c>
      <c r="N32" s="20">
        <v>0</v>
      </c>
      <c r="O32" s="20">
        <v>0</v>
      </c>
      <c r="P32" s="20">
        <f>+Tabla1[[#This Row],[TOTAL CARTERA BRUTA]]+Tabla1[[#This Row],[ANTICIPOS POR APLICAR]]+Tabla1[[#This Row],[GIRO DIRECTO]]</f>
        <v>117294541</v>
      </c>
    </row>
    <row r="33" spans="1:16">
      <c r="A33" t="s">
        <v>105</v>
      </c>
      <c r="B33" s="14">
        <v>45747</v>
      </c>
      <c r="C33" t="s">
        <v>18</v>
      </c>
      <c r="D33">
        <v>901543761</v>
      </c>
      <c r="E33" t="s">
        <v>132</v>
      </c>
      <c r="F33" s="20">
        <v>0</v>
      </c>
      <c r="G33" s="20">
        <v>0</v>
      </c>
      <c r="H33" s="20">
        <v>0</v>
      </c>
      <c r="I33" s="20">
        <v>1409332</v>
      </c>
      <c r="J33" s="20">
        <v>4549205</v>
      </c>
      <c r="K33" s="20">
        <v>8578225</v>
      </c>
      <c r="L33" s="20">
        <v>7217707</v>
      </c>
      <c r="M33" s="20">
        <f>SUM(Tabla1[[#This Row],[0-30]:[SIN RADICAR]])</f>
        <v>21754469</v>
      </c>
      <c r="N33" s="20">
        <v>0</v>
      </c>
      <c r="O33" s="20">
        <v>0</v>
      </c>
      <c r="P33" s="20">
        <f>+Tabla1[[#This Row],[TOTAL CARTERA BRUTA]]+Tabla1[[#This Row],[ANTICIPOS POR APLICAR]]+Tabla1[[#This Row],[GIRO DIRECTO]]</f>
        <v>21754469</v>
      </c>
    </row>
    <row r="34" spans="1:16">
      <c r="A34" t="s">
        <v>105</v>
      </c>
      <c r="B34" s="14">
        <v>45747</v>
      </c>
      <c r="C34" t="s">
        <v>18</v>
      </c>
      <c r="D34">
        <v>901438242</v>
      </c>
      <c r="E34" t="s">
        <v>133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206000</v>
      </c>
      <c r="M34" s="20">
        <f>SUM(Tabla1[[#This Row],[0-30]:[SIN RADICAR]])</f>
        <v>206000</v>
      </c>
      <c r="N34" s="20">
        <v>0</v>
      </c>
      <c r="O34" s="20">
        <v>0</v>
      </c>
      <c r="P34" s="20">
        <f>+Tabla1[[#This Row],[TOTAL CARTERA BRUTA]]+Tabla1[[#This Row],[ANTICIPOS POR APLICAR]]+Tabla1[[#This Row],[GIRO DIRECTO]]</f>
        <v>206000</v>
      </c>
    </row>
    <row r="35" spans="1:16">
      <c r="A35" t="s">
        <v>105</v>
      </c>
      <c r="B35" s="14">
        <v>45747</v>
      </c>
      <c r="C35" t="s">
        <v>19</v>
      </c>
      <c r="D35">
        <v>800246953</v>
      </c>
      <c r="E35" t="s">
        <v>134</v>
      </c>
      <c r="F35" s="20">
        <v>1247940099</v>
      </c>
      <c r="G35" s="20">
        <v>2803737597</v>
      </c>
      <c r="H35" s="20">
        <v>1989560409</v>
      </c>
      <c r="I35" s="20">
        <v>4642792498</v>
      </c>
      <c r="J35" s="20">
        <v>1725571301</v>
      </c>
      <c r="K35" s="20">
        <v>19060438444</v>
      </c>
      <c r="L35" s="20">
        <v>1881703880</v>
      </c>
      <c r="M35" s="20">
        <f>SUM(Tabla1[[#This Row],[0-30]:[SIN RADICAR]])</f>
        <v>33351744228</v>
      </c>
      <c r="N35" s="20">
        <v>-22096944</v>
      </c>
      <c r="O35" s="20">
        <v>0</v>
      </c>
      <c r="P35" s="20">
        <f>+Tabla1[[#This Row],[TOTAL CARTERA BRUTA]]+Tabla1[[#This Row],[ANTICIPOS POR APLICAR]]+Tabla1[[#This Row],[GIRO DIRECTO]]</f>
        <v>33329647284</v>
      </c>
    </row>
    <row r="36" spans="1:16">
      <c r="A36" t="s">
        <v>105</v>
      </c>
      <c r="B36" s="14">
        <v>45747</v>
      </c>
      <c r="C36" t="s">
        <v>19</v>
      </c>
      <c r="D36">
        <v>899999061</v>
      </c>
      <c r="E36" t="s">
        <v>135</v>
      </c>
      <c r="F36" s="20">
        <v>879783871</v>
      </c>
      <c r="G36" s="20">
        <v>0</v>
      </c>
      <c r="H36" s="20">
        <v>0</v>
      </c>
      <c r="I36" s="20">
        <v>168100605</v>
      </c>
      <c r="J36" s="20">
        <v>79086987</v>
      </c>
      <c r="K36" s="20">
        <v>0</v>
      </c>
      <c r="L36" s="20">
        <v>0</v>
      </c>
      <c r="M36" s="20">
        <f>SUM(Tabla1[[#This Row],[0-30]:[SIN RADICAR]])</f>
        <v>1126971463</v>
      </c>
      <c r="N36" s="20">
        <v>0</v>
      </c>
      <c r="O36" s="20">
        <v>0</v>
      </c>
      <c r="P36" s="20">
        <f>+Tabla1[[#This Row],[TOTAL CARTERA BRUTA]]+Tabla1[[#This Row],[ANTICIPOS POR APLICAR]]+Tabla1[[#This Row],[GIRO DIRECTO]]</f>
        <v>1126971463</v>
      </c>
    </row>
    <row r="37" spans="1:16">
      <c r="A37" t="s">
        <v>105</v>
      </c>
      <c r="B37" s="14">
        <v>45747</v>
      </c>
      <c r="C37" t="s">
        <v>30</v>
      </c>
      <c r="D37">
        <v>800140949</v>
      </c>
      <c r="E37" t="s">
        <v>136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11969862327.58</v>
      </c>
      <c r="L37" s="20">
        <v>0</v>
      </c>
      <c r="M37" s="20">
        <f>SUM(Tabla1[[#This Row],[0-30]:[SIN RADICAR]])</f>
        <v>11969862327.58</v>
      </c>
      <c r="N37" s="20">
        <v>-16046570.130000001</v>
      </c>
      <c r="O37" s="20">
        <v>0</v>
      </c>
      <c r="P37" s="20">
        <f>+Tabla1[[#This Row],[TOTAL CARTERA BRUTA]]+Tabla1[[#This Row],[ANTICIPOS POR APLICAR]]+Tabla1[[#This Row],[GIRO DIRECTO]]</f>
        <v>11953815757.450001</v>
      </c>
    </row>
    <row r="38" spans="1:16">
      <c r="A38" t="s">
        <v>105</v>
      </c>
      <c r="B38" s="14">
        <v>45747</v>
      </c>
      <c r="C38" t="s">
        <v>30</v>
      </c>
      <c r="D38">
        <v>800250119</v>
      </c>
      <c r="E38" t="s">
        <v>137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2374840218.4200001</v>
      </c>
      <c r="L38" s="20">
        <v>0</v>
      </c>
      <c r="M38" s="20">
        <f>SUM(Tabla1[[#This Row],[0-30]:[SIN RADICAR]])</f>
        <v>2374840218.4200001</v>
      </c>
      <c r="N38" s="20">
        <v>0</v>
      </c>
      <c r="O38" s="20">
        <v>0</v>
      </c>
      <c r="P38" s="20">
        <f>+Tabla1[[#This Row],[TOTAL CARTERA BRUTA]]+Tabla1[[#This Row],[ANTICIPOS POR APLICAR]]+Tabla1[[#This Row],[GIRO DIRECTO]]</f>
        <v>2374840218.4200001</v>
      </c>
    </row>
    <row r="39" spans="1:16">
      <c r="A39" t="s">
        <v>105</v>
      </c>
      <c r="B39" s="14">
        <v>45747</v>
      </c>
      <c r="C39" t="s">
        <v>30</v>
      </c>
      <c r="D39">
        <v>804002105</v>
      </c>
      <c r="E39" t="s">
        <v>138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1469012138.72</v>
      </c>
      <c r="L39" s="20">
        <v>0</v>
      </c>
      <c r="M39" s="20">
        <f>SUM(Tabla1[[#This Row],[0-30]:[SIN RADICAR]])</f>
        <v>1469012138.72</v>
      </c>
      <c r="N39" s="20">
        <v>0</v>
      </c>
      <c r="O39" s="20">
        <v>0</v>
      </c>
      <c r="P39" s="20">
        <f>+Tabla1[[#This Row],[TOTAL CARTERA BRUTA]]+Tabla1[[#This Row],[ANTICIPOS POR APLICAR]]+Tabla1[[#This Row],[GIRO DIRECTO]]</f>
        <v>1469012138.72</v>
      </c>
    </row>
    <row r="40" spans="1:16">
      <c r="A40" t="s">
        <v>105</v>
      </c>
      <c r="B40" s="14">
        <v>45747</v>
      </c>
      <c r="C40" t="s">
        <v>30</v>
      </c>
      <c r="D40">
        <v>805000427</v>
      </c>
      <c r="E40" t="s">
        <v>139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2953576087.9499998</v>
      </c>
      <c r="L40" s="20">
        <v>0</v>
      </c>
      <c r="M40" s="20">
        <f>SUM(Tabla1[[#This Row],[0-30]:[SIN RADICAR]])</f>
        <v>2953576087.9499998</v>
      </c>
      <c r="N40" s="20">
        <v>0</v>
      </c>
      <c r="O40" s="20">
        <v>0</v>
      </c>
      <c r="P40" s="20">
        <f>+Tabla1[[#This Row],[TOTAL CARTERA BRUTA]]+Tabla1[[#This Row],[ANTICIPOS POR APLICAR]]+Tabla1[[#This Row],[GIRO DIRECTO]]</f>
        <v>2953576087.9499998</v>
      </c>
    </row>
    <row r="41" spans="1:16">
      <c r="A41" t="s">
        <v>105</v>
      </c>
      <c r="B41" s="14">
        <v>45747</v>
      </c>
      <c r="C41" t="s">
        <v>30</v>
      </c>
      <c r="D41">
        <v>811004055</v>
      </c>
      <c r="E41" t="s">
        <v>140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3993919202</v>
      </c>
      <c r="L41" s="20">
        <v>0</v>
      </c>
      <c r="M41" s="20">
        <f>SUM(Tabla1[[#This Row],[0-30]:[SIN RADICAR]])</f>
        <v>3993919202</v>
      </c>
      <c r="N41" s="20">
        <v>0</v>
      </c>
      <c r="O41" s="20">
        <v>0</v>
      </c>
      <c r="P41" s="20">
        <f>+Tabla1[[#This Row],[TOTAL CARTERA BRUTA]]+Tabla1[[#This Row],[ANTICIPOS POR APLICAR]]+Tabla1[[#This Row],[GIRO DIRECTO]]</f>
        <v>3993919202</v>
      </c>
    </row>
    <row r="42" spans="1:16">
      <c r="A42" t="s">
        <v>105</v>
      </c>
      <c r="B42" s="14">
        <v>45747</v>
      </c>
      <c r="C42" t="s">
        <v>30</v>
      </c>
      <c r="D42">
        <v>812002376</v>
      </c>
      <c r="E42" t="s">
        <v>141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95850002</v>
      </c>
      <c r="L42" s="20">
        <v>0</v>
      </c>
      <c r="M42" s="20">
        <f>SUM(Tabla1[[#This Row],[0-30]:[SIN RADICAR]])</f>
        <v>95850002</v>
      </c>
      <c r="N42" s="20">
        <v>0</v>
      </c>
      <c r="O42" s="20">
        <v>0</v>
      </c>
      <c r="P42" s="20">
        <f>+Tabla1[[#This Row],[TOTAL CARTERA BRUTA]]+Tabla1[[#This Row],[ANTICIPOS POR APLICAR]]+Tabla1[[#This Row],[GIRO DIRECTO]]</f>
        <v>95850002</v>
      </c>
    </row>
    <row r="43" spans="1:16">
      <c r="A43" t="s">
        <v>105</v>
      </c>
      <c r="B43" s="14">
        <v>45747</v>
      </c>
      <c r="C43" t="s">
        <v>30</v>
      </c>
      <c r="D43">
        <v>818000140</v>
      </c>
      <c r="E43" t="s">
        <v>142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1594569095.4299998</v>
      </c>
      <c r="L43" s="20">
        <v>0</v>
      </c>
      <c r="M43" s="20">
        <f>SUM(Tabla1[[#This Row],[0-30]:[SIN RADICAR]])</f>
        <v>1594569095.4299998</v>
      </c>
      <c r="N43" s="20">
        <v>0</v>
      </c>
      <c r="O43" s="20">
        <v>0</v>
      </c>
      <c r="P43" s="20">
        <f>+Tabla1[[#This Row],[TOTAL CARTERA BRUTA]]+Tabla1[[#This Row],[ANTICIPOS POR APLICAR]]+Tabla1[[#This Row],[GIRO DIRECTO]]</f>
        <v>1594569095.4299998</v>
      </c>
    </row>
    <row r="44" spans="1:16">
      <c r="A44" t="s">
        <v>105</v>
      </c>
      <c r="B44" s="14">
        <v>45747</v>
      </c>
      <c r="C44" t="s">
        <v>30</v>
      </c>
      <c r="D44">
        <v>830009783</v>
      </c>
      <c r="E44" t="s">
        <v>143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7899485701.8400002</v>
      </c>
      <c r="L44" s="20">
        <v>0</v>
      </c>
      <c r="M44" s="20">
        <f>SUM(Tabla1[[#This Row],[0-30]:[SIN RADICAR]])</f>
        <v>7899485701.8400002</v>
      </c>
      <c r="N44" s="20">
        <v>0</v>
      </c>
      <c r="O44" s="20">
        <v>0</v>
      </c>
      <c r="P44" s="20">
        <f>+Tabla1[[#This Row],[TOTAL CARTERA BRUTA]]+Tabla1[[#This Row],[ANTICIPOS POR APLICAR]]+Tabla1[[#This Row],[GIRO DIRECTO]]</f>
        <v>7899485701.8400002</v>
      </c>
    </row>
    <row r="45" spans="1:16">
      <c r="A45" t="s">
        <v>105</v>
      </c>
      <c r="B45" s="14">
        <v>45747</v>
      </c>
      <c r="C45" t="s">
        <v>30</v>
      </c>
      <c r="D45">
        <v>830074184</v>
      </c>
      <c r="E45" t="s">
        <v>144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6753196624</v>
      </c>
      <c r="L45" s="20">
        <v>0</v>
      </c>
      <c r="M45" s="20">
        <f>SUM(Tabla1[[#This Row],[0-30]:[SIN RADICAR]])</f>
        <v>6753196624</v>
      </c>
      <c r="N45" s="20">
        <v>0</v>
      </c>
      <c r="O45" s="20">
        <v>0</v>
      </c>
      <c r="P45" s="20">
        <f>+Tabla1[[#This Row],[TOTAL CARTERA BRUTA]]+Tabla1[[#This Row],[ANTICIPOS POR APLICAR]]+Tabla1[[#This Row],[GIRO DIRECTO]]</f>
        <v>6753196624</v>
      </c>
    </row>
    <row r="46" spans="1:16">
      <c r="A46" t="s">
        <v>105</v>
      </c>
      <c r="B46" s="14">
        <v>45747</v>
      </c>
      <c r="C46" t="s">
        <v>30</v>
      </c>
      <c r="D46">
        <v>860045904</v>
      </c>
      <c r="E46" t="s">
        <v>145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12997818685.860043</v>
      </c>
      <c r="L46" s="20">
        <v>0</v>
      </c>
      <c r="M46" s="20">
        <f>SUM(Tabla1[[#This Row],[0-30]:[SIN RADICAR]])</f>
        <v>12997818685.860043</v>
      </c>
      <c r="N46" s="20">
        <v>0</v>
      </c>
      <c r="O46" s="20">
        <v>0</v>
      </c>
      <c r="P46" s="20">
        <f>+Tabla1[[#This Row],[TOTAL CARTERA BRUTA]]+Tabla1[[#This Row],[ANTICIPOS POR APLICAR]]+Tabla1[[#This Row],[GIRO DIRECTO]]</f>
        <v>12997818685.860043</v>
      </c>
    </row>
    <row r="47" spans="1:16">
      <c r="A47" t="s">
        <v>105</v>
      </c>
      <c r="B47" s="14">
        <v>45747</v>
      </c>
      <c r="C47" t="s">
        <v>30</v>
      </c>
      <c r="D47">
        <v>890480110</v>
      </c>
      <c r="E47" t="s">
        <v>146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235648474</v>
      </c>
      <c r="L47" s="20">
        <v>0</v>
      </c>
      <c r="M47" s="20">
        <f>SUM(Tabla1[[#This Row],[0-30]:[SIN RADICAR]])</f>
        <v>235648474</v>
      </c>
      <c r="N47" s="20">
        <v>0</v>
      </c>
      <c r="O47" s="20">
        <v>0</v>
      </c>
      <c r="P47" s="20">
        <f>+Tabla1[[#This Row],[TOTAL CARTERA BRUTA]]+Tabla1[[#This Row],[ANTICIPOS POR APLICAR]]+Tabla1[[#This Row],[GIRO DIRECTO]]</f>
        <v>235648474</v>
      </c>
    </row>
    <row r="48" spans="1:16">
      <c r="A48" t="s">
        <v>105</v>
      </c>
      <c r="B48" s="14">
        <v>45747</v>
      </c>
      <c r="C48" t="s">
        <v>30</v>
      </c>
      <c r="D48">
        <v>891080005</v>
      </c>
      <c r="E48" t="s">
        <v>147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1018770392</v>
      </c>
      <c r="L48" s="20">
        <v>0</v>
      </c>
      <c r="M48" s="20">
        <f>SUM(Tabla1[[#This Row],[0-30]:[SIN RADICAR]])</f>
        <v>1018770392</v>
      </c>
      <c r="N48" s="20">
        <v>0</v>
      </c>
      <c r="O48" s="20">
        <v>0</v>
      </c>
      <c r="P48" s="20">
        <f>+Tabla1[[#This Row],[TOTAL CARTERA BRUTA]]+Tabla1[[#This Row],[ANTICIPOS POR APLICAR]]+Tabla1[[#This Row],[GIRO DIRECTO]]</f>
        <v>1018770392</v>
      </c>
    </row>
    <row r="49" spans="1:16">
      <c r="A49" t="s">
        <v>105</v>
      </c>
      <c r="B49" s="14">
        <v>45747</v>
      </c>
      <c r="C49" t="s">
        <v>30</v>
      </c>
      <c r="D49">
        <v>891180008</v>
      </c>
      <c r="E49" t="s">
        <v>148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684203345.45999992</v>
      </c>
      <c r="L49" s="20">
        <v>0</v>
      </c>
      <c r="M49" s="20">
        <f>SUM(Tabla1[[#This Row],[0-30]:[SIN RADICAR]])</f>
        <v>684203345.45999992</v>
      </c>
      <c r="N49" s="20">
        <v>-9716136</v>
      </c>
      <c r="O49" s="20">
        <v>0</v>
      </c>
      <c r="P49" s="20">
        <f>+Tabla1[[#This Row],[TOTAL CARTERA BRUTA]]+Tabla1[[#This Row],[ANTICIPOS POR APLICAR]]+Tabla1[[#This Row],[GIRO DIRECTO]]</f>
        <v>674487209.45999992</v>
      </c>
    </row>
    <row r="50" spans="1:16">
      <c r="A50" t="s">
        <v>105</v>
      </c>
      <c r="B50" s="14">
        <v>45747</v>
      </c>
      <c r="C50" t="s">
        <v>30</v>
      </c>
      <c r="D50">
        <v>891280008</v>
      </c>
      <c r="E50" t="s">
        <v>149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304798638</v>
      </c>
      <c r="L50" s="20">
        <v>0</v>
      </c>
      <c r="M50" s="20">
        <f>SUM(Tabla1[[#This Row],[0-30]:[SIN RADICAR]])</f>
        <v>304798638</v>
      </c>
      <c r="N50" s="20">
        <v>0</v>
      </c>
      <c r="O50" s="20">
        <v>0</v>
      </c>
      <c r="P50" s="20">
        <f>+Tabla1[[#This Row],[TOTAL CARTERA BRUTA]]+Tabla1[[#This Row],[ANTICIPOS POR APLICAR]]+Tabla1[[#This Row],[GIRO DIRECTO]]</f>
        <v>304798638</v>
      </c>
    </row>
    <row r="51" spans="1:16">
      <c r="A51" t="s">
        <v>105</v>
      </c>
      <c r="B51" s="14">
        <v>45747</v>
      </c>
      <c r="C51" t="s">
        <v>30</v>
      </c>
      <c r="D51">
        <v>892115006</v>
      </c>
      <c r="E51" t="s">
        <v>150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197466289</v>
      </c>
      <c r="L51" s="20">
        <v>0</v>
      </c>
      <c r="M51" s="20">
        <f>SUM(Tabla1[[#This Row],[0-30]:[SIN RADICAR]])</f>
        <v>197466289</v>
      </c>
      <c r="N51" s="20">
        <v>0</v>
      </c>
      <c r="O51" s="20">
        <v>0</v>
      </c>
      <c r="P51" s="20">
        <f>+Tabla1[[#This Row],[TOTAL CARTERA BRUTA]]+Tabla1[[#This Row],[ANTICIPOS POR APLICAR]]+Tabla1[[#This Row],[GIRO DIRECTO]]</f>
        <v>197466289</v>
      </c>
    </row>
    <row r="52" spans="1:16">
      <c r="A52" t="s">
        <v>105</v>
      </c>
      <c r="B52" s="14">
        <v>45747</v>
      </c>
      <c r="C52" t="s">
        <v>30</v>
      </c>
      <c r="D52">
        <v>892200015</v>
      </c>
      <c r="E52" t="s">
        <v>151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184017992</v>
      </c>
      <c r="L52" s="20">
        <v>0</v>
      </c>
      <c r="M52" s="20">
        <f>SUM(Tabla1[[#This Row],[0-30]:[SIN RADICAR]])</f>
        <v>184017992</v>
      </c>
      <c r="N52" s="20">
        <v>0</v>
      </c>
      <c r="O52" s="20">
        <v>0</v>
      </c>
      <c r="P52" s="20">
        <f>+Tabla1[[#This Row],[TOTAL CARTERA BRUTA]]+Tabla1[[#This Row],[ANTICIPOS POR APLICAR]]+Tabla1[[#This Row],[GIRO DIRECTO]]</f>
        <v>184017992</v>
      </c>
    </row>
    <row r="53" spans="1:16">
      <c r="A53" t="s">
        <v>105</v>
      </c>
      <c r="B53" s="14">
        <v>45747</v>
      </c>
      <c r="C53" t="s">
        <v>30</v>
      </c>
      <c r="D53">
        <v>899999026</v>
      </c>
      <c r="E53" t="s">
        <v>152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17075257167.710001</v>
      </c>
      <c r="L53" s="20">
        <v>0</v>
      </c>
      <c r="M53" s="20">
        <f>SUM(Tabla1[[#This Row],[0-30]:[SIN RADICAR]])</f>
        <v>17075257167.710001</v>
      </c>
      <c r="N53" s="20">
        <v>0</v>
      </c>
      <c r="O53" s="20">
        <v>0</v>
      </c>
      <c r="P53" s="20">
        <f>+Tabla1[[#This Row],[TOTAL CARTERA BRUTA]]+Tabla1[[#This Row],[ANTICIPOS POR APLICAR]]+Tabla1[[#This Row],[GIRO DIRECTO]]</f>
        <v>17075257167.710001</v>
      </c>
    </row>
    <row r="54" spans="1:16">
      <c r="A54" t="s">
        <v>105</v>
      </c>
      <c r="B54" s="14">
        <v>45747</v>
      </c>
      <c r="C54" t="s">
        <v>30</v>
      </c>
      <c r="D54">
        <v>899999107</v>
      </c>
      <c r="E54" t="s">
        <v>153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8875868549.1800003</v>
      </c>
      <c r="L54" s="20">
        <v>0</v>
      </c>
      <c r="M54" s="20">
        <f>SUM(Tabla1[[#This Row],[0-30]:[SIN RADICAR]])</f>
        <v>8875868549.1800003</v>
      </c>
      <c r="N54" s="20">
        <v>0</v>
      </c>
      <c r="O54" s="20">
        <v>0</v>
      </c>
      <c r="P54" s="20">
        <f>+Tabla1[[#This Row],[TOTAL CARTERA BRUTA]]+Tabla1[[#This Row],[ANTICIPOS POR APLICAR]]+Tabla1[[#This Row],[GIRO DIRECTO]]</f>
        <v>8875868549.1800003</v>
      </c>
    </row>
    <row r="55" spans="1:16">
      <c r="A55" t="s">
        <v>105</v>
      </c>
      <c r="B55" s="14">
        <v>45747</v>
      </c>
      <c r="C55" t="s">
        <v>30</v>
      </c>
      <c r="D55">
        <v>900048962</v>
      </c>
      <c r="E55" t="s">
        <v>154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5220185</v>
      </c>
      <c r="L55" s="20">
        <v>0</v>
      </c>
      <c r="M55" s="20">
        <f>SUM(Tabla1[[#This Row],[0-30]:[SIN RADICAR]])</f>
        <v>5220185</v>
      </c>
      <c r="N55" s="20">
        <v>0</v>
      </c>
      <c r="O55" s="20">
        <v>0</v>
      </c>
      <c r="P55" s="20">
        <f>+Tabla1[[#This Row],[TOTAL CARTERA BRUTA]]+Tabla1[[#This Row],[ANTICIPOS POR APLICAR]]+Tabla1[[#This Row],[GIRO DIRECTO]]</f>
        <v>5220185</v>
      </c>
    </row>
    <row r="56" spans="1:16">
      <c r="A56" t="s">
        <v>105</v>
      </c>
      <c r="B56" s="14">
        <v>45747</v>
      </c>
      <c r="C56" t="s">
        <v>30</v>
      </c>
      <c r="D56">
        <v>901093846</v>
      </c>
      <c r="E56" t="s">
        <v>155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5287528690.1399975</v>
      </c>
      <c r="L56" s="20">
        <v>0</v>
      </c>
      <c r="M56" s="20">
        <f>SUM(Tabla1[[#This Row],[0-30]:[SIN RADICAR]])</f>
        <v>5287528690.1399975</v>
      </c>
      <c r="N56" s="20">
        <v>-38800755</v>
      </c>
      <c r="O56" s="20">
        <v>0</v>
      </c>
      <c r="P56" s="20">
        <f>+Tabla1[[#This Row],[TOTAL CARTERA BRUTA]]+Tabla1[[#This Row],[ANTICIPOS POR APLICAR]]+Tabla1[[#This Row],[GIRO DIRECTO]]</f>
        <v>5248727935.1399975</v>
      </c>
    </row>
    <row r="57" spans="1:16">
      <c r="A57" t="s">
        <v>105</v>
      </c>
      <c r="B57" s="14">
        <v>45747</v>
      </c>
      <c r="C57" t="s">
        <v>30</v>
      </c>
      <c r="D57">
        <v>901097473</v>
      </c>
      <c r="E57" t="s">
        <v>156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12782674042.890003</v>
      </c>
      <c r="L57" s="20">
        <v>0</v>
      </c>
      <c r="M57" s="20">
        <f>SUM(Tabla1[[#This Row],[0-30]:[SIN RADICAR]])</f>
        <v>12782674042.890003</v>
      </c>
      <c r="N57" s="20">
        <v>0</v>
      </c>
      <c r="O57" s="20">
        <v>0</v>
      </c>
      <c r="P57" s="20">
        <f>+Tabla1[[#This Row],[TOTAL CARTERA BRUTA]]+Tabla1[[#This Row],[ANTICIPOS POR APLICAR]]+Tabla1[[#This Row],[GIRO DIRECTO]]</f>
        <v>12782674042.890003</v>
      </c>
    </row>
    <row r="58" spans="1:16">
      <c r="A58" t="s">
        <v>105</v>
      </c>
      <c r="B58" s="14">
        <v>45747</v>
      </c>
      <c r="C58" t="s">
        <v>21</v>
      </c>
      <c r="D58">
        <v>900462447</v>
      </c>
      <c r="E58" t="s">
        <v>157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511452920</v>
      </c>
      <c r="L58" s="20">
        <v>0</v>
      </c>
      <c r="M58" s="20">
        <f>SUM(Tabla1[[#This Row],[0-30]:[SIN RADICAR]])</f>
        <v>511452920</v>
      </c>
      <c r="N58" s="20">
        <v>0</v>
      </c>
      <c r="O58" s="20">
        <v>0</v>
      </c>
      <c r="P58" s="20">
        <f>+Tabla1[[#This Row],[TOTAL CARTERA BRUTA]]+Tabla1[[#This Row],[ANTICIPOS POR APLICAR]]+Tabla1[[#This Row],[GIRO DIRECTO]]</f>
        <v>511452920</v>
      </c>
    </row>
    <row r="59" spans="1:16">
      <c r="A59" t="s">
        <v>105</v>
      </c>
      <c r="B59" s="14">
        <v>45747</v>
      </c>
      <c r="C59" t="s">
        <v>21</v>
      </c>
      <c r="D59">
        <v>900678981</v>
      </c>
      <c r="E59" t="s">
        <v>158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61351177</v>
      </c>
      <c r="L59" s="20">
        <v>0</v>
      </c>
      <c r="M59" s="20">
        <f>SUM(Tabla1[[#This Row],[0-30]:[SIN RADICAR]])</f>
        <v>61351177</v>
      </c>
      <c r="N59" s="20">
        <v>0</v>
      </c>
      <c r="O59" s="20">
        <v>0</v>
      </c>
      <c r="P59" s="20">
        <f>+Tabla1[[#This Row],[TOTAL CARTERA BRUTA]]+Tabla1[[#This Row],[ANTICIPOS POR APLICAR]]+Tabla1[[#This Row],[GIRO DIRECTO]]</f>
        <v>61351177</v>
      </c>
    </row>
    <row r="60" spans="1:16">
      <c r="A60" t="s">
        <v>105</v>
      </c>
      <c r="B60" s="14">
        <v>45747</v>
      </c>
      <c r="C60" t="s">
        <v>21</v>
      </c>
      <c r="D60">
        <v>901037916</v>
      </c>
      <c r="E60" t="s">
        <v>159</v>
      </c>
      <c r="F60" s="20">
        <v>0</v>
      </c>
      <c r="G60" s="20">
        <v>117029845</v>
      </c>
      <c r="H60" s="20">
        <v>221162144</v>
      </c>
      <c r="I60" s="20">
        <v>803438263</v>
      </c>
      <c r="J60" s="20">
        <v>776479258.89999998</v>
      </c>
      <c r="K60" s="20">
        <v>3142886650.2399998</v>
      </c>
      <c r="L60" s="20">
        <v>438719559</v>
      </c>
      <c r="M60" s="20">
        <f>SUM(Tabla1[[#This Row],[0-30]:[SIN RADICAR]])</f>
        <v>5499715720.1399994</v>
      </c>
      <c r="N60" s="20">
        <v>-745233619</v>
      </c>
      <c r="O60" s="20">
        <v>0</v>
      </c>
      <c r="P60" s="20">
        <f>+Tabla1[[#This Row],[TOTAL CARTERA BRUTA]]+Tabla1[[#This Row],[ANTICIPOS POR APLICAR]]+Tabla1[[#This Row],[GIRO DIRECTO]]</f>
        <v>4754482101.1399994</v>
      </c>
    </row>
    <row r="61" spans="1:16">
      <c r="A61" t="s">
        <v>105</v>
      </c>
      <c r="B61" s="14">
        <v>45747</v>
      </c>
      <c r="C61" t="s">
        <v>24</v>
      </c>
      <c r="D61">
        <v>800006150</v>
      </c>
      <c r="E61" t="s">
        <v>160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45987148</v>
      </c>
      <c r="L61" s="20">
        <v>0</v>
      </c>
      <c r="M61" s="20">
        <f>SUM(Tabla1[[#This Row],[0-30]:[SIN RADICAR]])</f>
        <v>45987148</v>
      </c>
      <c r="N61" s="20">
        <v>0</v>
      </c>
      <c r="O61" s="20">
        <v>0</v>
      </c>
      <c r="P61" s="20">
        <f>+Tabla1[[#This Row],[TOTAL CARTERA BRUTA]]+Tabla1[[#This Row],[ANTICIPOS POR APLICAR]]+Tabla1[[#This Row],[GIRO DIRECTO]]</f>
        <v>45987148</v>
      </c>
    </row>
    <row r="62" spans="1:16">
      <c r="A62" t="s">
        <v>105</v>
      </c>
      <c r="B62" s="14">
        <v>45747</v>
      </c>
      <c r="C62" t="s">
        <v>24</v>
      </c>
      <c r="D62">
        <v>800091594</v>
      </c>
      <c r="E62" t="s">
        <v>161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375248</v>
      </c>
      <c r="L62" s="20">
        <v>0</v>
      </c>
      <c r="M62" s="20">
        <f>SUM(Tabla1[[#This Row],[0-30]:[SIN RADICAR]])</f>
        <v>375248</v>
      </c>
      <c r="N62" s="20">
        <v>0</v>
      </c>
      <c r="O62" s="20">
        <v>0</v>
      </c>
      <c r="P62" s="20">
        <f>+Tabla1[[#This Row],[TOTAL CARTERA BRUTA]]+Tabla1[[#This Row],[ANTICIPOS POR APLICAR]]+Tabla1[[#This Row],[GIRO DIRECTO]]</f>
        <v>375248</v>
      </c>
    </row>
    <row r="63" spans="1:16">
      <c r="A63" t="s">
        <v>105</v>
      </c>
      <c r="B63" s="14">
        <v>45747</v>
      </c>
      <c r="C63" t="s">
        <v>24</v>
      </c>
      <c r="D63">
        <v>800094164</v>
      </c>
      <c r="E63" t="s">
        <v>162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34077</v>
      </c>
      <c r="L63" s="20">
        <v>0</v>
      </c>
      <c r="M63" s="20">
        <f>SUM(Tabla1[[#This Row],[0-30]:[SIN RADICAR]])</f>
        <v>34077</v>
      </c>
      <c r="N63" s="20">
        <v>0</v>
      </c>
      <c r="O63" s="20">
        <v>0</v>
      </c>
      <c r="P63" s="20">
        <f>+Tabla1[[#This Row],[TOTAL CARTERA BRUTA]]+Tabla1[[#This Row],[ANTICIPOS POR APLICAR]]+Tabla1[[#This Row],[GIRO DIRECTO]]</f>
        <v>34077</v>
      </c>
    </row>
    <row r="64" spans="1:16">
      <c r="A64" t="s">
        <v>105</v>
      </c>
      <c r="B64" s="14">
        <v>45747</v>
      </c>
      <c r="C64" t="s">
        <v>24</v>
      </c>
      <c r="D64">
        <v>800103920</v>
      </c>
      <c r="E64" t="s">
        <v>163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74753754</v>
      </c>
      <c r="L64" s="20">
        <v>0</v>
      </c>
      <c r="M64" s="20">
        <f>SUM(Tabla1[[#This Row],[0-30]:[SIN RADICAR]])</f>
        <v>74753754</v>
      </c>
      <c r="N64" s="20">
        <v>0</v>
      </c>
      <c r="O64" s="20">
        <v>0</v>
      </c>
      <c r="P64" s="20">
        <f>+Tabla1[[#This Row],[TOTAL CARTERA BRUTA]]+Tabla1[[#This Row],[ANTICIPOS POR APLICAR]]+Tabla1[[#This Row],[GIRO DIRECTO]]</f>
        <v>74753754</v>
      </c>
    </row>
    <row r="65" spans="1:19">
      <c r="A65" t="s">
        <v>105</v>
      </c>
      <c r="B65" s="14">
        <v>45747</v>
      </c>
      <c r="C65" t="s">
        <v>24</v>
      </c>
      <c r="D65">
        <v>800103927</v>
      </c>
      <c r="E65" t="s">
        <v>164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13905787</v>
      </c>
      <c r="L65" s="20">
        <v>0</v>
      </c>
      <c r="M65" s="20">
        <f>SUM(Tabla1[[#This Row],[0-30]:[SIN RADICAR]])</f>
        <v>13905787</v>
      </c>
      <c r="N65" s="20">
        <v>0</v>
      </c>
      <c r="O65" s="20">
        <v>0</v>
      </c>
      <c r="P65" s="20">
        <f>+Tabla1[[#This Row],[TOTAL CARTERA BRUTA]]+Tabla1[[#This Row],[ANTICIPOS POR APLICAR]]+Tabla1[[#This Row],[GIRO DIRECTO]]</f>
        <v>13905787</v>
      </c>
    </row>
    <row r="66" spans="1:19">
      <c r="A66" t="s">
        <v>105</v>
      </c>
      <c r="B66" s="14">
        <v>45747</v>
      </c>
      <c r="C66" t="s">
        <v>24</v>
      </c>
      <c r="D66">
        <v>800103935</v>
      </c>
      <c r="E66" t="s">
        <v>165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126573869</v>
      </c>
      <c r="L66" s="20">
        <v>0</v>
      </c>
      <c r="M66" s="20">
        <f>SUM(Tabla1[[#This Row],[0-30]:[SIN RADICAR]])</f>
        <v>126573869</v>
      </c>
      <c r="N66" s="20">
        <v>0</v>
      </c>
      <c r="O66" s="20">
        <v>0</v>
      </c>
      <c r="P66" s="20">
        <f>+Tabla1[[#This Row],[TOTAL CARTERA BRUTA]]+Tabla1[[#This Row],[ANTICIPOS POR APLICAR]]+Tabla1[[#This Row],[GIRO DIRECTO]]</f>
        <v>126573869</v>
      </c>
    </row>
    <row r="67" spans="1:19">
      <c r="A67" t="s">
        <v>105</v>
      </c>
      <c r="B67" s="14">
        <v>45747</v>
      </c>
      <c r="C67" t="s">
        <v>24</v>
      </c>
      <c r="D67">
        <v>800113672</v>
      </c>
      <c r="E67" t="s">
        <v>166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26084863</v>
      </c>
      <c r="L67" s="20">
        <v>0</v>
      </c>
      <c r="M67" s="20">
        <f>SUM(Tabla1[[#This Row],[0-30]:[SIN RADICAR]])</f>
        <v>26084863</v>
      </c>
      <c r="N67" s="20">
        <v>0</v>
      </c>
      <c r="O67" s="20">
        <v>0</v>
      </c>
      <c r="P67" s="20">
        <f>+Tabla1[[#This Row],[TOTAL CARTERA BRUTA]]+Tabla1[[#This Row],[ANTICIPOS POR APLICAR]]+Tabla1[[#This Row],[GIRO DIRECTO]]</f>
        <v>26084863</v>
      </c>
    </row>
    <row r="68" spans="1:19">
      <c r="A68" t="s">
        <v>105</v>
      </c>
      <c r="B68" s="14">
        <v>45747</v>
      </c>
      <c r="C68" t="s">
        <v>24</v>
      </c>
      <c r="D68">
        <v>800149384</v>
      </c>
      <c r="E68" t="s">
        <v>167</v>
      </c>
      <c r="F68" s="20">
        <v>0</v>
      </c>
      <c r="G68" s="20">
        <v>0</v>
      </c>
      <c r="H68" s="20">
        <v>0</v>
      </c>
      <c r="I68" s="20">
        <v>1508900</v>
      </c>
      <c r="J68" s="20">
        <v>0</v>
      </c>
      <c r="K68" s="20">
        <v>3019400</v>
      </c>
      <c r="L68" s="20">
        <v>0</v>
      </c>
      <c r="M68" s="20">
        <f>SUM(Tabla1[[#This Row],[0-30]:[SIN RADICAR]])</f>
        <v>4528300</v>
      </c>
      <c r="N68" s="20">
        <v>0</v>
      </c>
      <c r="O68" s="20">
        <v>0</v>
      </c>
      <c r="P68" s="20">
        <f>+Tabla1[[#This Row],[TOTAL CARTERA BRUTA]]+Tabla1[[#This Row],[ANTICIPOS POR APLICAR]]+Tabla1[[#This Row],[GIRO DIRECTO]]</f>
        <v>4528300</v>
      </c>
    </row>
    <row r="69" spans="1:19">
      <c r="A69" t="s">
        <v>105</v>
      </c>
      <c r="B69" s="14">
        <v>45747</v>
      </c>
      <c r="C69" t="s">
        <v>24</v>
      </c>
      <c r="D69">
        <v>800167160</v>
      </c>
      <c r="E69" t="s">
        <v>168</v>
      </c>
      <c r="F69" s="20">
        <v>9793255</v>
      </c>
      <c r="G69" s="20">
        <v>0</v>
      </c>
      <c r="H69" s="20">
        <v>0</v>
      </c>
      <c r="I69" s="20">
        <v>16953409</v>
      </c>
      <c r="J69" s="20">
        <v>4336121</v>
      </c>
      <c r="K69" s="20">
        <v>0</v>
      </c>
      <c r="L69" s="20">
        <v>0</v>
      </c>
      <c r="M69" s="20">
        <f>SUM(Tabla1[[#This Row],[0-30]:[SIN RADICAR]])</f>
        <v>31082785</v>
      </c>
      <c r="N69" s="20">
        <v>0</v>
      </c>
      <c r="O69" s="20">
        <v>0</v>
      </c>
      <c r="P69" s="20">
        <f>+Tabla1[[#This Row],[TOTAL CARTERA BRUTA]]+Tabla1[[#This Row],[ANTICIPOS POR APLICAR]]+Tabla1[[#This Row],[GIRO DIRECTO]]</f>
        <v>31082785</v>
      </c>
    </row>
    <row r="70" spans="1:19">
      <c r="A70" t="s">
        <v>105</v>
      </c>
      <c r="B70" s="14">
        <v>45747</v>
      </c>
      <c r="C70" t="s">
        <v>24</v>
      </c>
      <c r="D70">
        <v>800225340</v>
      </c>
      <c r="E70" t="s">
        <v>169</v>
      </c>
      <c r="F70" s="20">
        <v>0</v>
      </c>
      <c r="G70" s="20">
        <v>180444065</v>
      </c>
      <c r="H70" s="20">
        <v>0</v>
      </c>
      <c r="I70" s="20">
        <v>84504825</v>
      </c>
      <c r="J70" s="20">
        <v>231742551</v>
      </c>
      <c r="K70" s="20">
        <v>41168004</v>
      </c>
      <c r="L70" s="20">
        <v>0</v>
      </c>
      <c r="M70" s="20">
        <f>SUM(Tabla1[[#This Row],[0-30]:[SIN RADICAR]])</f>
        <v>537859445</v>
      </c>
      <c r="N70" s="20">
        <v>0</v>
      </c>
      <c r="O70" s="20">
        <v>0</v>
      </c>
      <c r="P70" s="20">
        <f>+Tabla1[[#This Row],[TOTAL CARTERA BRUTA]]+Tabla1[[#This Row],[ANTICIPOS POR APLICAR]]+Tabla1[[#This Row],[GIRO DIRECTO]]</f>
        <v>537859445</v>
      </c>
    </row>
    <row r="71" spans="1:19">
      <c r="A71" t="s">
        <v>105</v>
      </c>
      <c r="B71" s="14">
        <v>45747</v>
      </c>
      <c r="C71" t="s">
        <v>24</v>
      </c>
      <c r="D71">
        <v>800226175</v>
      </c>
      <c r="E71" t="s">
        <v>170</v>
      </c>
      <c r="F71" s="20">
        <v>0</v>
      </c>
      <c r="G71" s="20">
        <v>0</v>
      </c>
      <c r="H71" s="20">
        <v>0</v>
      </c>
      <c r="I71" s="20">
        <v>352866</v>
      </c>
      <c r="J71" s="20">
        <v>1928353.5</v>
      </c>
      <c r="K71" s="20">
        <v>19115137.199999999</v>
      </c>
      <c r="L71" s="20">
        <v>103000</v>
      </c>
      <c r="M71" s="20">
        <f>SUM(Tabla1[[#This Row],[0-30]:[SIN RADICAR]])</f>
        <v>21499356.699999999</v>
      </c>
      <c r="N71" s="20">
        <v>0</v>
      </c>
      <c r="O71" s="20">
        <v>0</v>
      </c>
      <c r="P71" s="20">
        <f>+Tabla1[[#This Row],[TOTAL CARTERA BRUTA]]+Tabla1[[#This Row],[ANTICIPOS POR APLICAR]]+Tabla1[[#This Row],[GIRO DIRECTO]]</f>
        <v>21499356.699999999</v>
      </c>
    </row>
    <row r="72" spans="1:19">
      <c r="A72" t="s">
        <v>105</v>
      </c>
      <c r="B72" s="14">
        <v>45747</v>
      </c>
      <c r="C72" t="s">
        <v>24</v>
      </c>
      <c r="D72">
        <v>800250634</v>
      </c>
      <c r="E72" t="s">
        <v>171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449326</v>
      </c>
      <c r="L72" s="20">
        <v>0</v>
      </c>
      <c r="M72" s="20">
        <f>SUM(Tabla1[[#This Row],[0-30]:[SIN RADICAR]])</f>
        <v>449326</v>
      </c>
      <c r="N72" s="20">
        <v>0</v>
      </c>
      <c r="O72" s="20">
        <v>0</v>
      </c>
      <c r="P72" s="20">
        <f>+Tabla1[[#This Row],[TOTAL CARTERA BRUTA]]+Tabla1[[#This Row],[ANTICIPOS POR APLICAR]]+Tabla1[[#This Row],[GIRO DIRECTO]]</f>
        <v>449326</v>
      </c>
      <c r="S72" s="11"/>
    </row>
    <row r="73" spans="1:19">
      <c r="A73" t="s">
        <v>105</v>
      </c>
      <c r="B73" s="14">
        <v>45747</v>
      </c>
      <c r="C73" t="s">
        <v>24</v>
      </c>
      <c r="D73">
        <v>800256161</v>
      </c>
      <c r="E73" t="s">
        <v>172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169857</v>
      </c>
      <c r="L73" s="20">
        <v>0</v>
      </c>
      <c r="M73" s="20">
        <f>SUM(Tabla1[[#This Row],[0-30]:[SIN RADICAR]])</f>
        <v>169857</v>
      </c>
      <c r="N73" s="20">
        <v>0</v>
      </c>
      <c r="O73" s="20">
        <v>0</v>
      </c>
      <c r="P73" s="20">
        <f>+Tabla1[[#This Row],[TOTAL CARTERA BRUTA]]+Tabla1[[#This Row],[ANTICIPOS POR APLICAR]]+Tabla1[[#This Row],[GIRO DIRECTO]]</f>
        <v>169857</v>
      </c>
    </row>
    <row r="74" spans="1:19">
      <c r="A74" t="s">
        <v>105</v>
      </c>
      <c r="B74" s="14">
        <v>45747</v>
      </c>
      <c r="C74" t="s">
        <v>24</v>
      </c>
      <c r="D74">
        <v>805016622</v>
      </c>
      <c r="E74" t="s">
        <v>173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6616466</v>
      </c>
      <c r="L74" s="20">
        <v>0</v>
      </c>
      <c r="M74" s="20">
        <f>SUM(Tabla1[[#This Row],[0-30]:[SIN RADICAR]])</f>
        <v>6616466</v>
      </c>
      <c r="N74" s="20">
        <v>0</v>
      </c>
      <c r="O74" s="20">
        <v>0</v>
      </c>
      <c r="P74" s="20">
        <f>+Tabla1[[#This Row],[TOTAL CARTERA BRUTA]]+Tabla1[[#This Row],[ANTICIPOS POR APLICAR]]+Tabla1[[#This Row],[GIRO DIRECTO]]</f>
        <v>6616466</v>
      </c>
    </row>
    <row r="75" spans="1:19">
      <c r="A75" t="s">
        <v>105</v>
      </c>
      <c r="B75" s="14">
        <v>45747</v>
      </c>
      <c r="C75" t="s">
        <v>24</v>
      </c>
      <c r="D75">
        <v>818001019</v>
      </c>
      <c r="E75" t="s">
        <v>174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19063000</v>
      </c>
      <c r="L75" s="20">
        <v>0</v>
      </c>
      <c r="M75" s="20">
        <f>SUM(Tabla1[[#This Row],[0-30]:[SIN RADICAR]])</f>
        <v>19063000</v>
      </c>
      <c r="N75" s="20">
        <v>0</v>
      </c>
      <c r="O75" s="20">
        <v>0</v>
      </c>
      <c r="P75" s="20">
        <f>+Tabla1[[#This Row],[TOTAL CARTERA BRUTA]]+Tabla1[[#This Row],[ANTICIPOS POR APLICAR]]+Tabla1[[#This Row],[GIRO DIRECTO]]</f>
        <v>19063000</v>
      </c>
    </row>
    <row r="76" spans="1:19">
      <c r="A76" t="s">
        <v>105</v>
      </c>
      <c r="B76" s="14">
        <v>45747</v>
      </c>
      <c r="C76" t="s">
        <v>24</v>
      </c>
      <c r="D76">
        <v>830008686</v>
      </c>
      <c r="E76" t="s">
        <v>175</v>
      </c>
      <c r="F76" s="20">
        <v>256513</v>
      </c>
      <c r="G76" s="20">
        <v>0</v>
      </c>
      <c r="H76" s="20">
        <v>0</v>
      </c>
      <c r="I76" s="20">
        <v>0</v>
      </c>
      <c r="J76" s="20">
        <v>172833</v>
      </c>
      <c r="K76" s="20">
        <v>5008646</v>
      </c>
      <c r="L76" s="20">
        <v>0</v>
      </c>
      <c r="M76" s="20">
        <f>SUM(Tabla1[[#This Row],[0-30]:[SIN RADICAR]])</f>
        <v>5437992</v>
      </c>
      <c r="N76" s="20">
        <v>0</v>
      </c>
      <c r="O76" s="20">
        <v>0</v>
      </c>
      <c r="P76" s="20">
        <f>+Tabla1[[#This Row],[TOTAL CARTERA BRUTA]]+Tabla1[[#This Row],[ANTICIPOS POR APLICAR]]+Tabla1[[#This Row],[GIRO DIRECTO]]</f>
        <v>5437992</v>
      </c>
    </row>
    <row r="77" spans="1:19">
      <c r="A77" t="s">
        <v>105</v>
      </c>
      <c r="B77" s="14">
        <v>45747</v>
      </c>
      <c r="C77" t="s">
        <v>24</v>
      </c>
      <c r="D77">
        <v>830015970</v>
      </c>
      <c r="E77" t="s">
        <v>176</v>
      </c>
      <c r="F77" s="20">
        <v>0</v>
      </c>
      <c r="G77" s="20">
        <v>0</v>
      </c>
      <c r="H77" s="20">
        <v>0</v>
      </c>
      <c r="I77" s="20">
        <v>31003235</v>
      </c>
      <c r="J77" s="20">
        <v>0</v>
      </c>
      <c r="K77" s="20">
        <v>10373750</v>
      </c>
      <c r="L77" s="20">
        <v>0</v>
      </c>
      <c r="M77" s="20">
        <f>SUM(Tabla1[[#This Row],[0-30]:[SIN RADICAR]])</f>
        <v>41376985</v>
      </c>
      <c r="N77" s="20">
        <v>0</v>
      </c>
      <c r="O77" s="20">
        <v>0</v>
      </c>
      <c r="P77" s="20">
        <f>+Tabla1[[#This Row],[TOTAL CARTERA BRUTA]]+Tabla1[[#This Row],[ANTICIPOS POR APLICAR]]+Tabla1[[#This Row],[GIRO DIRECTO]]</f>
        <v>41376985</v>
      </c>
    </row>
    <row r="78" spans="1:19">
      <c r="A78" t="s">
        <v>105</v>
      </c>
      <c r="B78" s="14">
        <v>45747</v>
      </c>
      <c r="C78" t="s">
        <v>24</v>
      </c>
      <c r="D78">
        <v>830038530</v>
      </c>
      <c r="E78" t="s">
        <v>177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22310753</v>
      </c>
      <c r="L78" s="20">
        <v>0</v>
      </c>
      <c r="M78" s="20">
        <f>SUM(Tabla1[[#This Row],[0-30]:[SIN RADICAR]])</f>
        <v>22310753</v>
      </c>
      <c r="N78" s="20">
        <v>0</v>
      </c>
      <c r="O78" s="20">
        <v>0</v>
      </c>
      <c r="P78" s="20">
        <f>+Tabla1[[#This Row],[TOTAL CARTERA BRUTA]]+Tabla1[[#This Row],[ANTICIPOS POR APLICAR]]+Tabla1[[#This Row],[GIRO DIRECTO]]</f>
        <v>22310753</v>
      </c>
    </row>
    <row r="79" spans="1:19">
      <c r="A79" t="s">
        <v>105</v>
      </c>
      <c r="B79" s="14">
        <v>45747</v>
      </c>
      <c r="C79" t="s">
        <v>24</v>
      </c>
      <c r="D79">
        <v>830053105</v>
      </c>
      <c r="E79" t="s">
        <v>178</v>
      </c>
      <c r="F79" s="20">
        <v>19141057</v>
      </c>
      <c r="G79" s="20">
        <v>8829664</v>
      </c>
      <c r="H79" s="20">
        <v>88350358</v>
      </c>
      <c r="I79" s="20">
        <v>165910982.69999999</v>
      </c>
      <c r="J79" s="20">
        <v>275735873.30000001</v>
      </c>
      <c r="K79" s="20">
        <v>372627274.13999999</v>
      </c>
      <c r="L79" s="20">
        <v>25585501</v>
      </c>
      <c r="M79" s="20">
        <f>SUM(Tabla1[[#This Row],[0-30]:[SIN RADICAR]])</f>
        <v>956180710.13999999</v>
      </c>
      <c r="N79" s="20">
        <v>-137868904.30000001</v>
      </c>
      <c r="O79" s="20">
        <v>0</v>
      </c>
      <c r="P79" s="20">
        <f>+Tabla1[[#This Row],[TOTAL CARTERA BRUTA]]+Tabla1[[#This Row],[ANTICIPOS POR APLICAR]]+Tabla1[[#This Row],[GIRO DIRECTO]]</f>
        <v>818311805.83999991</v>
      </c>
    </row>
    <row r="80" spans="1:19">
      <c r="A80" t="s">
        <v>105</v>
      </c>
      <c r="B80" s="14">
        <v>45747</v>
      </c>
      <c r="C80" t="s">
        <v>24</v>
      </c>
      <c r="D80">
        <v>830113458</v>
      </c>
      <c r="E80" t="s">
        <v>179</v>
      </c>
      <c r="F80" s="20">
        <v>0</v>
      </c>
      <c r="G80" s="20">
        <v>0</v>
      </c>
      <c r="H80" s="20">
        <v>0</v>
      </c>
      <c r="I80" s="20">
        <v>0</v>
      </c>
      <c r="J80" s="20">
        <v>557672955</v>
      </c>
      <c r="K80" s="20">
        <v>31706657</v>
      </c>
      <c r="L80" s="20">
        <v>0</v>
      </c>
      <c r="M80" s="20">
        <f>SUM(Tabla1[[#This Row],[0-30]:[SIN RADICAR]])</f>
        <v>589379612</v>
      </c>
      <c r="N80" s="20">
        <v>0</v>
      </c>
      <c r="O80" s="20">
        <v>0</v>
      </c>
      <c r="P80" s="20">
        <f>+Tabla1[[#This Row],[TOTAL CARTERA BRUTA]]+Tabla1[[#This Row],[ANTICIPOS POR APLICAR]]+Tabla1[[#This Row],[GIRO DIRECTO]]</f>
        <v>589379612</v>
      </c>
    </row>
    <row r="81" spans="1:16">
      <c r="A81" t="s">
        <v>105</v>
      </c>
      <c r="B81" s="14">
        <v>45747</v>
      </c>
      <c r="C81" t="s">
        <v>24</v>
      </c>
      <c r="D81">
        <v>830120157</v>
      </c>
      <c r="E81" t="s">
        <v>180</v>
      </c>
      <c r="F81" s="20">
        <v>0</v>
      </c>
      <c r="G81" s="20">
        <v>0</v>
      </c>
      <c r="H81" s="20">
        <v>0</v>
      </c>
      <c r="I81" s="20">
        <v>1437400</v>
      </c>
      <c r="J81" s="20">
        <v>0</v>
      </c>
      <c r="K81" s="20">
        <v>0</v>
      </c>
      <c r="L81" s="20">
        <v>0</v>
      </c>
      <c r="M81" s="20">
        <f>SUM(Tabla1[[#This Row],[0-30]:[SIN RADICAR]])</f>
        <v>1437400</v>
      </c>
      <c r="N81" s="20">
        <v>0</v>
      </c>
      <c r="O81" s="20">
        <v>0</v>
      </c>
      <c r="P81" s="20">
        <f>+Tabla1[[#This Row],[TOTAL CARTERA BRUTA]]+Tabla1[[#This Row],[ANTICIPOS POR APLICAR]]+Tabla1[[#This Row],[GIRO DIRECTO]]</f>
        <v>1437400</v>
      </c>
    </row>
    <row r="82" spans="1:16">
      <c r="A82" t="s">
        <v>105</v>
      </c>
      <c r="B82" s="14">
        <v>45747</v>
      </c>
      <c r="C82" t="s">
        <v>24</v>
      </c>
      <c r="D82">
        <v>834000731</v>
      </c>
      <c r="E82" t="s">
        <v>181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2730182</v>
      </c>
      <c r="L82" s="20">
        <v>0</v>
      </c>
      <c r="M82" s="20">
        <f>SUM(Tabla1[[#This Row],[0-30]:[SIN RADICAR]])</f>
        <v>2730182</v>
      </c>
      <c r="N82" s="20">
        <v>0</v>
      </c>
      <c r="O82" s="20">
        <v>0</v>
      </c>
      <c r="P82" s="20">
        <f>+Tabla1[[#This Row],[TOTAL CARTERA BRUTA]]+Tabla1[[#This Row],[ANTICIPOS POR APLICAR]]+Tabla1[[#This Row],[GIRO DIRECTO]]</f>
        <v>2730182</v>
      </c>
    </row>
    <row r="83" spans="1:16">
      <c r="A83" t="s">
        <v>105</v>
      </c>
      <c r="B83" s="14">
        <v>45747</v>
      </c>
      <c r="C83" t="s">
        <v>24</v>
      </c>
      <c r="D83">
        <v>838000100</v>
      </c>
      <c r="E83" t="s">
        <v>182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23892671</v>
      </c>
      <c r="L83" s="20">
        <v>0</v>
      </c>
      <c r="M83" s="20">
        <f>SUM(Tabla1[[#This Row],[0-30]:[SIN RADICAR]])</f>
        <v>23892671</v>
      </c>
      <c r="N83" s="20">
        <v>0</v>
      </c>
      <c r="O83" s="20">
        <v>0</v>
      </c>
      <c r="P83" s="20">
        <f>+Tabla1[[#This Row],[TOTAL CARTERA BRUTA]]+Tabla1[[#This Row],[ANTICIPOS POR APLICAR]]+Tabla1[[#This Row],[GIRO DIRECTO]]</f>
        <v>23892671</v>
      </c>
    </row>
    <row r="84" spans="1:16">
      <c r="A84" t="s">
        <v>105</v>
      </c>
      <c r="B84" s="14">
        <v>45747</v>
      </c>
      <c r="C84" t="s">
        <v>24</v>
      </c>
      <c r="D84">
        <v>860002183</v>
      </c>
      <c r="E84" t="s">
        <v>183</v>
      </c>
      <c r="F84" s="20">
        <v>913004</v>
      </c>
      <c r="G84" s="20">
        <v>2140405</v>
      </c>
      <c r="H84" s="20">
        <v>338688</v>
      </c>
      <c r="I84" s="20">
        <v>8319939</v>
      </c>
      <c r="J84" s="20">
        <v>6433191</v>
      </c>
      <c r="K84" s="20">
        <v>66854549</v>
      </c>
      <c r="L84" s="20">
        <v>396100</v>
      </c>
      <c r="M84" s="20">
        <f>SUM(Tabla1[[#This Row],[0-30]:[SIN RADICAR]])</f>
        <v>85395876</v>
      </c>
      <c r="N84" s="20">
        <v>-2888068</v>
      </c>
      <c r="O84" s="20">
        <v>0</v>
      </c>
      <c r="P84" s="20">
        <f>+Tabla1[[#This Row],[TOTAL CARTERA BRUTA]]+Tabla1[[#This Row],[ANTICIPOS POR APLICAR]]+Tabla1[[#This Row],[GIRO DIRECTO]]</f>
        <v>82507808</v>
      </c>
    </row>
    <row r="85" spans="1:16">
      <c r="A85" t="s">
        <v>105</v>
      </c>
      <c r="B85" s="14">
        <v>45747</v>
      </c>
      <c r="C85" t="s">
        <v>24</v>
      </c>
      <c r="D85">
        <v>860002400</v>
      </c>
      <c r="E85" t="s">
        <v>184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766713</v>
      </c>
      <c r="L85" s="20">
        <v>0</v>
      </c>
      <c r="M85" s="20">
        <f>SUM(Tabla1[[#This Row],[0-30]:[SIN RADICAR]])</f>
        <v>766713</v>
      </c>
      <c r="N85" s="20">
        <v>0</v>
      </c>
      <c r="O85" s="20">
        <v>0</v>
      </c>
      <c r="P85" s="20">
        <f>+Tabla1[[#This Row],[TOTAL CARTERA BRUTA]]+Tabla1[[#This Row],[ANTICIPOS POR APLICAR]]+Tabla1[[#This Row],[GIRO DIRECTO]]</f>
        <v>766713</v>
      </c>
    </row>
    <row r="86" spans="1:16">
      <c r="A86" t="s">
        <v>105</v>
      </c>
      <c r="B86" s="14">
        <v>45747</v>
      </c>
      <c r="C86" t="s">
        <v>24</v>
      </c>
      <c r="D86">
        <v>860002503</v>
      </c>
      <c r="E86" t="s">
        <v>185</v>
      </c>
      <c r="F86" s="20">
        <v>886242</v>
      </c>
      <c r="G86" s="20">
        <v>1035413</v>
      </c>
      <c r="H86" s="20">
        <v>0</v>
      </c>
      <c r="I86" s="20">
        <v>0</v>
      </c>
      <c r="J86" s="20">
        <v>172066</v>
      </c>
      <c r="K86" s="20">
        <v>5867456</v>
      </c>
      <c r="L86" s="20">
        <v>1132253</v>
      </c>
      <c r="M86" s="20">
        <f>SUM(Tabla1[[#This Row],[0-30]:[SIN RADICAR]])</f>
        <v>9093430</v>
      </c>
      <c r="N86" s="20">
        <v>0</v>
      </c>
      <c r="O86" s="20">
        <v>0</v>
      </c>
      <c r="P86" s="20">
        <f>+Tabla1[[#This Row],[TOTAL CARTERA BRUTA]]+Tabla1[[#This Row],[ANTICIPOS POR APLICAR]]+Tabla1[[#This Row],[GIRO DIRECTO]]</f>
        <v>9093430</v>
      </c>
    </row>
    <row r="87" spans="1:16">
      <c r="A87" t="s">
        <v>105</v>
      </c>
      <c r="B87" s="14">
        <v>45747</v>
      </c>
      <c r="C87" t="s">
        <v>24</v>
      </c>
      <c r="D87">
        <v>860007386</v>
      </c>
      <c r="E87" t="s">
        <v>186</v>
      </c>
      <c r="F87" s="20">
        <v>84940316</v>
      </c>
      <c r="G87" s="20">
        <v>0</v>
      </c>
      <c r="H87" s="20">
        <v>0</v>
      </c>
      <c r="I87" s="20">
        <v>0</v>
      </c>
      <c r="J87" s="20">
        <v>82894000</v>
      </c>
      <c r="K87" s="20">
        <v>0</v>
      </c>
      <c r="L87" s="20">
        <v>0</v>
      </c>
      <c r="M87" s="20">
        <f>SUM(Tabla1[[#This Row],[0-30]:[SIN RADICAR]])</f>
        <v>167834316</v>
      </c>
      <c r="N87" s="20">
        <v>0</v>
      </c>
      <c r="O87" s="20">
        <v>0</v>
      </c>
      <c r="P87" s="20">
        <f>+Tabla1[[#This Row],[TOTAL CARTERA BRUTA]]+Tabla1[[#This Row],[ANTICIPOS POR APLICAR]]+Tabla1[[#This Row],[GIRO DIRECTO]]</f>
        <v>167834316</v>
      </c>
    </row>
    <row r="88" spans="1:16">
      <c r="A88" t="s">
        <v>105</v>
      </c>
      <c r="B88" s="14">
        <v>45747</v>
      </c>
      <c r="C88" t="s">
        <v>24</v>
      </c>
      <c r="D88">
        <v>860007759</v>
      </c>
      <c r="E88" t="s">
        <v>187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1246721397.71</v>
      </c>
      <c r="L88" s="20">
        <v>0</v>
      </c>
      <c r="M88" s="20">
        <f>SUM(Tabla1[[#This Row],[0-30]:[SIN RADICAR]])</f>
        <v>1246721397.71</v>
      </c>
      <c r="N88" s="20">
        <v>0</v>
      </c>
      <c r="O88" s="20">
        <v>0</v>
      </c>
      <c r="P88" s="20">
        <f>+Tabla1[[#This Row],[TOTAL CARTERA BRUTA]]+Tabla1[[#This Row],[ANTICIPOS POR APLICAR]]+Tabla1[[#This Row],[GIRO DIRECTO]]</f>
        <v>1246721397.71</v>
      </c>
    </row>
    <row r="89" spans="1:16">
      <c r="A89" t="s">
        <v>105</v>
      </c>
      <c r="B89" s="14">
        <v>45747</v>
      </c>
      <c r="C89" t="s">
        <v>24</v>
      </c>
      <c r="D89">
        <v>860008645</v>
      </c>
      <c r="E89" t="s">
        <v>188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5354891</v>
      </c>
      <c r="L89" s="20">
        <v>0</v>
      </c>
      <c r="M89" s="20">
        <f>SUM(Tabla1[[#This Row],[0-30]:[SIN RADICAR]])</f>
        <v>5354891</v>
      </c>
      <c r="N89" s="20">
        <v>0</v>
      </c>
      <c r="O89" s="20">
        <v>0</v>
      </c>
      <c r="P89" s="20">
        <f>+Tabla1[[#This Row],[TOTAL CARTERA BRUTA]]+Tabla1[[#This Row],[ANTICIPOS POR APLICAR]]+Tabla1[[#This Row],[GIRO DIRECTO]]</f>
        <v>5354891</v>
      </c>
    </row>
    <row r="90" spans="1:16">
      <c r="A90" t="s">
        <v>105</v>
      </c>
      <c r="B90" s="14">
        <v>45747</v>
      </c>
      <c r="C90" t="s">
        <v>24</v>
      </c>
      <c r="D90">
        <v>860009174</v>
      </c>
      <c r="E90" t="s">
        <v>189</v>
      </c>
      <c r="F90" s="20">
        <v>0</v>
      </c>
      <c r="G90" s="20">
        <v>0</v>
      </c>
      <c r="H90" s="20">
        <v>3925791</v>
      </c>
      <c r="I90" s="20">
        <v>5939142</v>
      </c>
      <c r="J90" s="20">
        <v>1369275</v>
      </c>
      <c r="K90" s="20">
        <v>6943612</v>
      </c>
      <c r="L90" s="20">
        <v>5690095</v>
      </c>
      <c r="M90" s="20">
        <f>SUM(Tabla1[[#This Row],[0-30]:[SIN RADICAR]])</f>
        <v>23867915</v>
      </c>
      <c r="N90" s="20">
        <v>-635991</v>
      </c>
      <c r="O90" s="20">
        <v>0</v>
      </c>
      <c r="P90" s="20">
        <f>+Tabla1[[#This Row],[TOTAL CARTERA BRUTA]]+Tabla1[[#This Row],[ANTICIPOS POR APLICAR]]+Tabla1[[#This Row],[GIRO DIRECTO]]</f>
        <v>23231924</v>
      </c>
    </row>
    <row r="91" spans="1:16">
      <c r="A91" t="s">
        <v>105</v>
      </c>
      <c r="B91" s="14">
        <v>45747</v>
      </c>
      <c r="C91" t="s">
        <v>24</v>
      </c>
      <c r="D91">
        <v>860009578</v>
      </c>
      <c r="E91" t="s">
        <v>190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89900</v>
      </c>
      <c r="L91" s="20">
        <v>0</v>
      </c>
      <c r="M91" s="20">
        <f>SUM(Tabla1[[#This Row],[0-30]:[SIN RADICAR]])</f>
        <v>89900</v>
      </c>
      <c r="N91" s="20">
        <v>0</v>
      </c>
      <c r="O91" s="20">
        <v>0</v>
      </c>
      <c r="P91" s="20">
        <f>+Tabla1[[#This Row],[TOTAL CARTERA BRUTA]]+Tabla1[[#This Row],[ANTICIPOS POR APLICAR]]+Tabla1[[#This Row],[GIRO DIRECTO]]</f>
        <v>89900</v>
      </c>
    </row>
    <row r="92" spans="1:16">
      <c r="A92" t="s">
        <v>105</v>
      </c>
      <c r="B92" s="14">
        <v>45747</v>
      </c>
      <c r="C92" t="s">
        <v>24</v>
      </c>
      <c r="D92">
        <v>860011153</v>
      </c>
      <c r="E92" t="s">
        <v>191</v>
      </c>
      <c r="F92" s="20">
        <v>0</v>
      </c>
      <c r="G92" s="20">
        <v>10223444</v>
      </c>
      <c r="H92" s="20">
        <v>276381</v>
      </c>
      <c r="I92" s="20">
        <v>550000</v>
      </c>
      <c r="J92" s="20">
        <v>506729</v>
      </c>
      <c r="K92" s="20">
        <v>306751.15999999997</v>
      </c>
      <c r="L92" s="20">
        <v>5304125</v>
      </c>
      <c r="M92" s="20">
        <f>SUM(Tabla1[[#This Row],[0-30]:[SIN RADICAR]])</f>
        <v>17167430.16</v>
      </c>
      <c r="N92" s="20">
        <v>0</v>
      </c>
      <c r="O92" s="20">
        <v>0</v>
      </c>
      <c r="P92" s="20">
        <f>+Tabla1[[#This Row],[TOTAL CARTERA BRUTA]]+Tabla1[[#This Row],[ANTICIPOS POR APLICAR]]+Tabla1[[#This Row],[GIRO DIRECTO]]</f>
        <v>17167430.16</v>
      </c>
    </row>
    <row r="93" spans="1:16">
      <c r="A93" t="s">
        <v>105</v>
      </c>
      <c r="B93" s="14">
        <v>45747</v>
      </c>
      <c r="C93" t="s">
        <v>24</v>
      </c>
      <c r="D93">
        <v>860013720</v>
      </c>
      <c r="E93" t="s">
        <v>192</v>
      </c>
      <c r="F93" s="20">
        <v>357974899</v>
      </c>
      <c r="G93" s="20">
        <v>0</v>
      </c>
      <c r="H93" s="20">
        <v>0</v>
      </c>
      <c r="I93" s="20">
        <v>0</v>
      </c>
      <c r="J93" s="20">
        <v>102782096</v>
      </c>
      <c r="K93" s="20">
        <v>36981503</v>
      </c>
      <c r="L93" s="20">
        <v>0</v>
      </c>
      <c r="M93" s="20">
        <f>SUM(Tabla1[[#This Row],[0-30]:[SIN RADICAR]])</f>
        <v>497738498</v>
      </c>
      <c r="N93" s="20">
        <v>0</v>
      </c>
      <c r="O93" s="20">
        <v>0</v>
      </c>
      <c r="P93" s="20">
        <f>+Tabla1[[#This Row],[TOTAL CARTERA BRUTA]]+Tabla1[[#This Row],[ANTICIPOS POR APLICAR]]+Tabla1[[#This Row],[GIRO DIRECTO]]</f>
        <v>497738498</v>
      </c>
    </row>
    <row r="94" spans="1:16">
      <c r="A94" t="s">
        <v>105</v>
      </c>
      <c r="B94" s="14">
        <v>45747</v>
      </c>
      <c r="C94" t="s">
        <v>24</v>
      </c>
      <c r="D94">
        <v>860015536</v>
      </c>
      <c r="E94" t="s">
        <v>193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4859200</v>
      </c>
      <c r="L94" s="20">
        <v>0</v>
      </c>
      <c r="M94" s="20">
        <f>SUM(Tabla1[[#This Row],[0-30]:[SIN RADICAR]])</f>
        <v>4859200</v>
      </c>
      <c r="N94" s="20">
        <v>0</v>
      </c>
      <c r="O94" s="20">
        <v>0</v>
      </c>
      <c r="P94" s="20">
        <f>+Tabla1[[#This Row],[TOTAL CARTERA BRUTA]]+Tabla1[[#This Row],[ANTICIPOS POR APLICAR]]+Tabla1[[#This Row],[GIRO DIRECTO]]</f>
        <v>4859200</v>
      </c>
    </row>
    <row r="95" spans="1:16">
      <c r="A95" t="s">
        <v>105</v>
      </c>
      <c r="B95" s="14">
        <v>45747</v>
      </c>
      <c r="C95" t="s">
        <v>24</v>
      </c>
      <c r="D95">
        <v>860029924</v>
      </c>
      <c r="E95" t="s">
        <v>194</v>
      </c>
      <c r="F95" s="20">
        <v>0</v>
      </c>
      <c r="G95" s="20">
        <v>0</v>
      </c>
      <c r="H95" s="20">
        <v>0</v>
      </c>
      <c r="I95" s="20">
        <v>22960942</v>
      </c>
      <c r="J95" s="20">
        <v>0</v>
      </c>
      <c r="K95" s="20">
        <v>0</v>
      </c>
      <c r="L95" s="20">
        <v>0</v>
      </c>
      <c r="M95" s="20">
        <f>SUM(Tabla1[[#This Row],[0-30]:[SIN RADICAR]])</f>
        <v>22960942</v>
      </c>
      <c r="N95" s="20">
        <v>0</v>
      </c>
      <c r="O95" s="20">
        <v>0</v>
      </c>
      <c r="P95" s="20">
        <f>+Tabla1[[#This Row],[TOTAL CARTERA BRUTA]]+Tabla1[[#This Row],[ANTICIPOS POR APLICAR]]+Tabla1[[#This Row],[GIRO DIRECTO]]</f>
        <v>22960942</v>
      </c>
    </row>
    <row r="96" spans="1:16">
      <c r="A96" t="s">
        <v>105</v>
      </c>
      <c r="B96" s="14">
        <v>45747</v>
      </c>
      <c r="C96" t="s">
        <v>24</v>
      </c>
      <c r="D96">
        <v>860035992</v>
      </c>
      <c r="E96" t="s">
        <v>195</v>
      </c>
      <c r="F96" s="20">
        <v>3041800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f>SUM(Tabla1[[#This Row],[0-30]:[SIN RADICAR]])</f>
        <v>3041800</v>
      </c>
      <c r="N96" s="20">
        <v>0</v>
      </c>
      <c r="O96" s="20">
        <v>0</v>
      </c>
      <c r="P96" s="20">
        <f>+Tabla1[[#This Row],[TOTAL CARTERA BRUTA]]+Tabla1[[#This Row],[ANTICIPOS POR APLICAR]]+Tabla1[[#This Row],[GIRO DIRECTO]]</f>
        <v>3041800</v>
      </c>
    </row>
    <row r="97" spans="1:16">
      <c r="A97" t="s">
        <v>105</v>
      </c>
      <c r="B97" s="14">
        <v>45747</v>
      </c>
      <c r="C97" t="s">
        <v>24</v>
      </c>
      <c r="D97">
        <v>860039988</v>
      </c>
      <c r="E97" t="s">
        <v>196</v>
      </c>
      <c r="F97" s="20">
        <v>0</v>
      </c>
      <c r="G97" s="20">
        <v>0</v>
      </c>
      <c r="H97" s="20">
        <v>71500</v>
      </c>
      <c r="I97" s="20">
        <v>0</v>
      </c>
      <c r="J97" s="20">
        <v>0</v>
      </c>
      <c r="K97" s="20">
        <v>126380</v>
      </c>
      <c r="L97" s="20">
        <v>0</v>
      </c>
      <c r="M97" s="20">
        <f>SUM(Tabla1[[#This Row],[0-30]:[SIN RADICAR]])</f>
        <v>197880</v>
      </c>
      <c r="N97" s="20">
        <v>0</v>
      </c>
      <c r="O97" s="20">
        <v>0</v>
      </c>
      <c r="P97" s="20">
        <f>+Tabla1[[#This Row],[TOTAL CARTERA BRUTA]]+Tabla1[[#This Row],[ANTICIPOS POR APLICAR]]+Tabla1[[#This Row],[GIRO DIRECTO]]</f>
        <v>197880</v>
      </c>
    </row>
    <row r="98" spans="1:16">
      <c r="A98" t="s">
        <v>105</v>
      </c>
      <c r="B98" s="14">
        <v>45747</v>
      </c>
      <c r="C98" t="s">
        <v>24</v>
      </c>
      <c r="D98">
        <v>860051853</v>
      </c>
      <c r="E98" t="s">
        <v>197</v>
      </c>
      <c r="F98" s="20">
        <v>0</v>
      </c>
      <c r="G98" s="20">
        <v>0</v>
      </c>
      <c r="H98" s="20">
        <v>0</v>
      </c>
      <c r="I98" s="20">
        <v>16417607</v>
      </c>
      <c r="J98" s="20">
        <v>0</v>
      </c>
      <c r="K98" s="20">
        <v>0</v>
      </c>
      <c r="L98" s="20">
        <v>0</v>
      </c>
      <c r="M98" s="20">
        <f>SUM(Tabla1[[#This Row],[0-30]:[SIN RADICAR]])</f>
        <v>16417607</v>
      </c>
      <c r="N98" s="20">
        <v>0</v>
      </c>
      <c r="O98" s="20">
        <v>0</v>
      </c>
      <c r="P98" s="20">
        <f>+Tabla1[[#This Row],[TOTAL CARTERA BRUTA]]+Tabla1[[#This Row],[ANTICIPOS POR APLICAR]]+Tabla1[[#This Row],[GIRO DIRECTO]]</f>
        <v>16417607</v>
      </c>
    </row>
    <row r="99" spans="1:16">
      <c r="A99" t="s">
        <v>105</v>
      </c>
      <c r="B99" s="14">
        <v>45747</v>
      </c>
      <c r="C99" t="s">
        <v>24</v>
      </c>
      <c r="D99">
        <v>860056070</v>
      </c>
      <c r="E99" t="s">
        <v>198</v>
      </c>
      <c r="F99" s="20">
        <v>67428268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f>SUM(Tabla1[[#This Row],[0-30]:[SIN RADICAR]])</f>
        <v>67428268</v>
      </c>
      <c r="N99" s="20">
        <v>0</v>
      </c>
      <c r="O99" s="20">
        <v>0</v>
      </c>
      <c r="P99" s="20">
        <f>+Tabla1[[#This Row],[TOTAL CARTERA BRUTA]]+Tabla1[[#This Row],[ANTICIPOS POR APLICAR]]+Tabla1[[#This Row],[GIRO DIRECTO]]</f>
        <v>67428268</v>
      </c>
    </row>
    <row r="100" spans="1:16">
      <c r="A100" t="s">
        <v>105</v>
      </c>
      <c r="B100" s="14">
        <v>45747</v>
      </c>
      <c r="C100" t="s">
        <v>24</v>
      </c>
      <c r="D100">
        <v>860066789</v>
      </c>
      <c r="E100" t="s">
        <v>199</v>
      </c>
      <c r="F100" s="20">
        <v>0</v>
      </c>
      <c r="G100" s="20">
        <v>0</v>
      </c>
      <c r="H100" s="20">
        <v>0</v>
      </c>
      <c r="I100" s="20">
        <v>615926187</v>
      </c>
      <c r="J100" s="20">
        <v>1090001443.5900002</v>
      </c>
      <c r="K100" s="20">
        <v>758940570.44999993</v>
      </c>
      <c r="L100" s="20">
        <v>0</v>
      </c>
      <c r="M100" s="20">
        <f>SUM(Tabla1[[#This Row],[0-30]:[SIN RADICAR]])</f>
        <v>2464868201.04</v>
      </c>
      <c r="N100" s="20">
        <v>0</v>
      </c>
      <c r="O100" s="20">
        <v>0</v>
      </c>
      <c r="P100" s="20">
        <f>+Tabla1[[#This Row],[TOTAL CARTERA BRUTA]]+Tabla1[[#This Row],[ANTICIPOS POR APLICAR]]+Tabla1[[#This Row],[GIRO DIRECTO]]</f>
        <v>2464868201.04</v>
      </c>
    </row>
    <row r="101" spans="1:16">
      <c r="A101" t="s">
        <v>105</v>
      </c>
      <c r="B101" s="14">
        <v>45747</v>
      </c>
      <c r="C101" t="s">
        <v>24</v>
      </c>
      <c r="D101">
        <v>860075558</v>
      </c>
      <c r="E101" t="s">
        <v>200</v>
      </c>
      <c r="F101" s="20">
        <v>0</v>
      </c>
      <c r="G101" s="20">
        <v>0</v>
      </c>
      <c r="H101" s="20">
        <v>0</v>
      </c>
      <c r="I101" s="20">
        <v>491356460</v>
      </c>
      <c r="J101" s="20">
        <v>0</v>
      </c>
      <c r="K101" s="20">
        <v>1241030700.6600001</v>
      </c>
      <c r="L101" s="20">
        <v>0</v>
      </c>
      <c r="M101" s="20">
        <f>SUM(Tabla1[[#This Row],[0-30]:[SIN RADICAR]])</f>
        <v>1732387160.6600001</v>
      </c>
      <c r="N101" s="20">
        <v>0</v>
      </c>
      <c r="O101" s="20">
        <v>0</v>
      </c>
      <c r="P101" s="20">
        <f>+Tabla1[[#This Row],[TOTAL CARTERA BRUTA]]+Tabla1[[#This Row],[ANTICIPOS POR APLICAR]]+Tabla1[[#This Row],[GIRO DIRECTO]]</f>
        <v>1732387160.6600001</v>
      </c>
    </row>
    <row r="102" spans="1:16">
      <c r="A102" t="s">
        <v>105</v>
      </c>
      <c r="B102" s="14">
        <v>45747</v>
      </c>
      <c r="C102" t="s">
        <v>24</v>
      </c>
      <c r="D102">
        <v>860078828</v>
      </c>
      <c r="E102" t="s">
        <v>201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1406371</v>
      </c>
      <c r="L102" s="20">
        <v>0</v>
      </c>
      <c r="M102" s="20">
        <f>SUM(Tabla1[[#This Row],[0-30]:[SIN RADICAR]])</f>
        <v>1406371</v>
      </c>
      <c r="N102" s="20">
        <v>0</v>
      </c>
      <c r="O102" s="20">
        <v>0</v>
      </c>
      <c r="P102" s="20">
        <f>+Tabla1[[#This Row],[TOTAL CARTERA BRUTA]]+Tabla1[[#This Row],[ANTICIPOS POR APLICAR]]+Tabla1[[#This Row],[GIRO DIRECTO]]</f>
        <v>1406371</v>
      </c>
    </row>
    <row r="103" spans="1:16">
      <c r="A103" t="s">
        <v>105</v>
      </c>
      <c r="B103" s="14">
        <v>45747</v>
      </c>
      <c r="C103" t="s">
        <v>24</v>
      </c>
      <c r="D103">
        <v>860403721</v>
      </c>
      <c r="E103" t="s">
        <v>202</v>
      </c>
      <c r="F103" s="20">
        <v>43383700</v>
      </c>
      <c r="G103" s="20">
        <v>0</v>
      </c>
      <c r="H103" s="20">
        <v>0</v>
      </c>
      <c r="I103" s="20">
        <v>369945280</v>
      </c>
      <c r="J103" s="20">
        <v>0</v>
      </c>
      <c r="K103" s="20">
        <v>168183051</v>
      </c>
      <c r="L103" s="20">
        <v>0</v>
      </c>
      <c r="M103" s="20">
        <f>SUM(Tabla1[[#This Row],[0-30]:[SIN RADICAR]])</f>
        <v>581512031</v>
      </c>
      <c r="N103" s="20">
        <v>0</v>
      </c>
      <c r="O103" s="20">
        <v>0</v>
      </c>
      <c r="P103" s="20">
        <f>+Tabla1[[#This Row],[TOTAL CARTERA BRUTA]]+Tabla1[[#This Row],[ANTICIPOS POR APLICAR]]+Tabla1[[#This Row],[GIRO DIRECTO]]</f>
        <v>581512031</v>
      </c>
    </row>
    <row r="104" spans="1:16">
      <c r="A104" t="s">
        <v>105</v>
      </c>
      <c r="B104" s="14">
        <v>45747</v>
      </c>
      <c r="C104" t="s">
        <v>24</v>
      </c>
      <c r="D104">
        <v>860503837</v>
      </c>
      <c r="E104" t="s">
        <v>203</v>
      </c>
      <c r="F104" s="20">
        <v>0</v>
      </c>
      <c r="G104" s="20">
        <v>0</v>
      </c>
      <c r="H104" s="20">
        <v>0</v>
      </c>
      <c r="I104" s="20">
        <v>24513936</v>
      </c>
      <c r="J104" s="20">
        <v>0</v>
      </c>
      <c r="K104" s="20">
        <v>39043022</v>
      </c>
      <c r="L104" s="20">
        <v>0</v>
      </c>
      <c r="M104" s="20">
        <f>SUM(Tabla1[[#This Row],[0-30]:[SIN RADICAR]])</f>
        <v>63556958</v>
      </c>
      <c r="N104" s="20">
        <v>0</v>
      </c>
      <c r="O104" s="20">
        <v>0</v>
      </c>
      <c r="P104" s="20">
        <f>+Tabla1[[#This Row],[TOTAL CARTERA BRUTA]]+Tabla1[[#This Row],[ANTICIPOS POR APLICAR]]+Tabla1[[#This Row],[GIRO DIRECTO]]</f>
        <v>63556958</v>
      </c>
    </row>
    <row r="105" spans="1:16">
      <c r="A105" t="s">
        <v>105</v>
      </c>
      <c r="B105" s="14">
        <v>45747</v>
      </c>
      <c r="C105" t="s">
        <v>24</v>
      </c>
      <c r="D105">
        <v>860517302</v>
      </c>
      <c r="E105" t="s">
        <v>204</v>
      </c>
      <c r="F105" s="20">
        <v>0</v>
      </c>
      <c r="G105" s="20">
        <v>0</v>
      </c>
      <c r="H105" s="20">
        <v>0</v>
      </c>
      <c r="I105" s="20">
        <v>0</v>
      </c>
      <c r="J105" s="20">
        <v>812254</v>
      </c>
      <c r="K105" s="20">
        <v>45494818</v>
      </c>
      <c r="L105" s="20">
        <v>0</v>
      </c>
      <c r="M105" s="20">
        <f>SUM(Tabla1[[#This Row],[0-30]:[SIN RADICAR]])</f>
        <v>46307072</v>
      </c>
      <c r="N105" s="20">
        <v>0</v>
      </c>
      <c r="O105" s="20">
        <v>0</v>
      </c>
      <c r="P105" s="20">
        <f>+Tabla1[[#This Row],[TOTAL CARTERA BRUTA]]+Tabla1[[#This Row],[ANTICIPOS POR APLICAR]]+Tabla1[[#This Row],[GIRO DIRECTO]]</f>
        <v>46307072</v>
      </c>
    </row>
    <row r="106" spans="1:16">
      <c r="A106" t="s">
        <v>105</v>
      </c>
      <c r="B106" s="14">
        <v>45747</v>
      </c>
      <c r="C106" t="s">
        <v>24</v>
      </c>
      <c r="D106">
        <v>860517647</v>
      </c>
      <c r="E106" t="s">
        <v>205</v>
      </c>
      <c r="F106" s="20">
        <v>0</v>
      </c>
      <c r="G106" s="20">
        <v>0</v>
      </c>
      <c r="H106" s="20">
        <v>0</v>
      </c>
      <c r="I106" s="20">
        <v>56291771</v>
      </c>
      <c r="J106" s="20">
        <v>0</v>
      </c>
      <c r="K106" s="20">
        <v>10636133</v>
      </c>
      <c r="L106" s="20">
        <v>0</v>
      </c>
      <c r="M106" s="20">
        <f>SUM(Tabla1[[#This Row],[0-30]:[SIN RADICAR]])</f>
        <v>66927904</v>
      </c>
      <c r="N106" s="20">
        <v>0</v>
      </c>
      <c r="O106" s="20">
        <v>0</v>
      </c>
      <c r="P106" s="20">
        <f>+Tabla1[[#This Row],[TOTAL CARTERA BRUTA]]+Tabla1[[#This Row],[ANTICIPOS POR APLICAR]]+Tabla1[[#This Row],[GIRO DIRECTO]]</f>
        <v>66927904</v>
      </c>
    </row>
    <row r="107" spans="1:16">
      <c r="A107" t="s">
        <v>105</v>
      </c>
      <c r="B107" s="14">
        <v>45747</v>
      </c>
      <c r="C107" t="s">
        <v>24</v>
      </c>
      <c r="D107">
        <v>860524654</v>
      </c>
      <c r="E107" t="s">
        <v>206</v>
      </c>
      <c r="F107" s="20">
        <v>0</v>
      </c>
      <c r="G107" s="20">
        <v>0</v>
      </c>
      <c r="H107" s="20">
        <v>0</v>
      </c>
      <c r="I107" s="20">
        <v>87403</v>
      </c>
      <c r="J107" s="20">
        <v>483253</v>
      </c>
      <c r="K107" s="20">
        <v>9051346</v>
      </c>
      <c r="L107" s="20">
        <v>232462</v>
      </c>
      <c r="M107" s="20">
        <f>SUM(Tabla1[[#This Row],[0-30]:[SIN RADICAR]])</f>
        <v>9854464</v>
      </c>
      <c r="N107" s="20">
        <v>-160010</v>
      </c>
      <c r="O107" s="20">
        <v>0</v>
      </c>
      <c r="P107" s="20">
        <f>+Tabla1[[#This Row],[TOTAL CARTERA BRUTA]]+Tabla1[[#This Row],[ANTICIPOS POR APLICAR]]+Tabla1[[#This Row],[GIRO DIRECTO]]</f>
        <v>9694454</v>
      </c>
    </row>
    <row r="108" spans="1:16">
      <c r="A108" t="s">
        <v>105</v>
      </c>
      <c r="B108" s="14">
        <v>45747</v>
      </c>
      <c r="C108" t="s">
        <v>24</v>
      </c>
      <c r="D108">
        <v>860525148</v>
      </c>
      <c r="E108" t="s">
        <v>207</v>
      </c>
      <c r="F108" s="20">
        <v>0</v>
      </c>
      <c r="G108" s="20">
        <v>0</v>
      </c>
      <c r="H108" s="20">
        <v>0</v>
      </c>
      <c r="I108" s="20">
        <v>0</v>
      </c>
      <c r="J108" s="20">
        <v>3766199</v>
      </c>
      <c r="K108" s="20">
        <v>2517453</v>
      </c>
      <c r="L108" s="20">
        <v>0</v>
      </c>
      <c r="M108" s="20">
        <f>SUM(Tabla1[[#This Row],[0-30]:[SIN RADICAR]])</f>
        <v>6283652</v>
      </c>
      <c r="N108" s="20">
        <v>0</v>
      </c>
      <c r="O108" s="20">
        <v>0</v>
      </c>
      <c r="P108" s="20">
        <f>+Tabla1[[#This Row],[TOTAL CARTERA BRUTA]]+Tabla1[[#This Row],[ANTICIPOS POR APLICAR]]+Tabla1[[#This Row],[GIRO DIRECTO]]</f>
        <v>6283652</v>
      </c>
    </row>
    <row r="109" spans="1:16">
      <c r="A109" t="s">
        <v>105</v>
      </c>
      <c r="B109" s="14">
        <v>45747</v>
      </c>
      <c r="C109" t="s">
        <v>24</v>
      </c>
      <c r="D109">
        <v>890001639</v>
      </c>
      <c r="E109" t="s">
        <v>208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11634865</v>
      </c>
      <c r="L109" s="20">
        <v>0</v>
      </c>
      <c r="M109" s="20">
        <f>SUM(Tabla1[[#This Row],[0-30]:[SIN RADICAR]])</f>
        <v>11634865</v>
      </c>
      <c r="N109" s="20">
        <v>0</v>
      </c>
      <c r="O109" s="20">
        <v>0</v>
      </c>
      <c r="P109" s="20">
        <f>+Tabla1[[#This Row],[TOTAL CARTERA BRUTA]]+Tabla1[[#This Row],[ANTICIPOS POR APLICAR]]+Tabla1[[#This Row],[GIRO DIRECTO]]</f>
        <v>11634865</v>
      </c>
    </row>
    <row r="110" spans="1:16">
      <c r="A110" t="s">
        <v>105</v>
      </c>
      <c r="B110" s="14">
        <v>45747</v>
      </c>
      <c r="C110" t="s">
        <v>24</v>
      </c>
      <c r="D110">
        <v>890102006</v>
      </c>
      <c r="E110" t="s">
        <v>209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31804886</v>
      </c>
      <c r="L110" s="20">
        <v>0</v>
      </c>
      <c r="M110" s="20">
        <f>SUM(Tabla1[[#This Row],[0-30]:[SIN RADICAR]])</f>
        <v>31804886</v>
      </c>
      <c r="N110" s="20">
        <v>0</v>
      </c>
      <c r="O110" s="20">
        <v>0</v>
      </c>
      <c r="P110" s="20">
        <f>+Tabla1[[#This Row],[TOTAL CARTERA BRUTA]]+Tabla1[[#This Row],[ANTICIPOS POR APLICAR]]+Tabla1[[#This Row],[GIRO DIRECTO]]</f>
        <v>31804886</v>
      </c>
    </row>
    <row r="111" spans="1:16">
      <c r="A111" t="s">
        <v>105</v>
      </c>
      <c r="B111" s="14">
        <v>45747</v>
      </c>
      <c r="C111" t="s">
        <v>24</v>
      </c>
      <c r="D111">
        <v>890102768</v>
      </c>
      <c r="E111" t="s">
        <v>210</v>
      </c>
      <c r="F111" s="20">
        <v>0</v>
      </c>
      <c r="G111" s="20">
        <v>0</v>
      </c>
      <c r="H111" s="20">
        <v>0</v>
      </c>
      <c r="I111" s="20">
        <v>0</v>
      </c>
      <c r="J111" s="20">
        <v>4129342</v>
      </c>
      <c r="K111" s="20">
        <v>11981440.199999999</v>
      </c>
      <c r="L111" s="20">
        <v>0</v>
      </c>
      <c r="M111" s="20">
        <f>SUM(Tabla1[[#This Row],[0-30]:[SIN RADICAR]])</f>
        <v>16110782.199999999</v>
      </c>
      <c r="N111" s="20">
        <v>0</v>
      </c>
      <c r="O111" s="20">
        <v>0</v>
      </c>
      <c r="P111" s="20">
        <f>+Tabla1[[#This Row],[TOTAL CARTERA BRUTA]]+Tabla1[[#This Row],[ANTICIPOS POR APLICAR]]+Tabla1[[#This Row],[GIRO DIRECTO]]</f>
        <v>16110782.199999999</v>
      </c>
    </row>
    <row r="112" spans="1:16">
      <c r="A112" t="s">
        <v>105</v>
      </c>
      <c r="B112" s="14">
        <v>45747</v>
      </c>
      <c r="C112" t="s">
        <v>24</v>
      </c>
      <c r="D112">
        <v>890201235</v>
      </c>
      <c r="E112" t="s">
        <v>211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193098180</v>
      </c>
      <c r="L112" s="20">
        <v>0</v>
      </c>
      <c r="M112" s="20">
        <f>SUM(Tabla1[[#This Row],[0-30]:[SIN RADICAR]])</f>
        <v>193098180</v>
      </c>
      <c r="N112" s="20">
        <v>0</v>
      </c>
      <c r="O112" s="20">
        <v>0</v>
      </c>
      <c r="P112" s="20">
        <f>+Tabla1[[#This Row],[TOTAL CARTERA BRUTA]]+Tabla1[[#This Row],[ANTICIPOS POR APLICAR]]+Tabla1[[#This Row],[GIRO DIRECTO]]</f>
        <v>193098180</v>
      </c>
    </row>
    <row r="113" spans="1:16">
      <c r="A113" t="s">
        <v>105</v>
      </c>
      <c r="B113" s="14">
        <v>45747</v>
      </c>
      <c r="C113" t="s">
        <v>24</v>
      </c>
      <c r="D113">
        <v>890399029</v>
      </c>
      <c r="E113" t="s">
        <v>212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147761236</v>
      </c>
      <c r="L113" s="20">
        <v>0</v>
      </c>
      <c r="M113" s="20">
        <f>SUM(Tabla1[[#This Row],[0-30]:[SIN RADICAR]])</f>
        <v>147761236</v>
      </c>
      <c r="N113" s="20">
        <v>0</v>
      </c>
      <c r="O113" s="20">
        <v>0</v>
      </c>
      <c r="P113" s="20">
        <f>+Tabla1[[#This Row],[TOTAL CARTERA BRUTA]]+Tabla1[[#This Row],[ANTICIPOS POR APLICAR]]+Tabla1[[#This Row],[GIRO DIRECTO]]</f>
        <v>147761236</v>
      </c>
    </row>
    <row r="114" spans="1:16">
      <c r="A114" t="s">
        <v>105</v>
      </c>
      <c r="B114" s="14">
        <v>45747</v>
      </c>
      <c r="C114" t="s">
        <v>24</v>
      </c>
      <c r="D114">
        <v>890480126</v>
      </c>
      <c r="E114" t="s">
        <v>213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136640080</v>
      </c>
      <c r="L114" s="20">
        <v>0</v>
      </c>
      <c r="M114" s="20">
        <f>SUM(Tabla1[[#This Row],[0-30]:[SIN RADICAR]])</f>
        <v>136640080</v>
      </c>
      <c r="N114" s="20">
        <v>0</v>
      </c>
      <c r="O114" s="20">
        <v>0</v>
      </c>
      <c r="P114" s="20">
        <f>+Tabla1[[#This Row],[TOTAL CARTERA BRUTA]]+Tabla1[[#This Row],[ANTICIPOS POR APLICAR]]+Tabla1[[#This Row],[GIRO DIRECTO]]</f>
        <v>136640080</v>
      </c>
    </row>
    <row r="115" spans="1:16">
      <c r="A115" t="s">
        <v>105</v>
      </c>
      <c r="B115" s="14">
        <v>45747</v>
      </c>
      <c r="C115" t="s">
        <v>24</v>
      </c>
      <c r="D115">
        <v>890500890</v>
      </c>
      <c r="E115" t="s">
        <v>214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256287765</v>
      </c>
      <c r="L115" s="20">
        <v>0</v>
      </c>
      <c r="M115" s="20">
        <f>SUM(Tabla1[[#This Row],[0-30]:[SIN RADICAR]])</f>
        <v>256287765</v>
      </c>
      <c r="N115" s="20">
        <v>0</v>
      </c>
      <c r="O115" s="20">
        <v>0</v>
      </c>
      <c r="P115" s="20">
        <f>+Tabla1[[#This Row],[TOTAL CARTERA BRUTA]]+Tabla1[[#This Row],[ANTICIPOS POR APLICAR]]+Tabla1[[#This Row],[GIRO DIRECTO]]</f>
        <v>256287765</v>
      </c>
    </row>
    <row r="116" spans="1:16">
      <c r="A116" t="s">
        <v>105</v>
      </c>
      <c r="B116" s="14">
        <v>45747</v>
      </c>
      <c r="C116" t="s">
        <v>24</v>
      </c>
      <c r="D116">
        <v>890900286</v>
      </c>
      <c r="E116" t="s">
        <v>215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21940661</v>
      </c>
      <c r="L116" s="20">
        <v>0</v>
      </c>
      <c r="M116" s="20">
        <f>SUM(Tabla1[[#This Row],[0-30]:[SIN RADICAR]])</f>
        <v>21940661</v>
      </c>
      <c r="N116" s="20">
        <v>0</v>
      </c>
      <c r="O116" s="20">
        <v>0</v>
      </c>
      <c r="P116" s="20">
        <f>+Tabla1[[#This Row],[TOTAL CARTERA BRUTA]]+Tabla1[[#This Row],[ANTICIPOS POR APLICAR]]+Tabla1[[#This Row],[GIRO DIRECTO]]</f>
        <v>21940661</v>
      </c>
    </row>
    <row r="117" spans="1:16">
      <c r="A117" t="s">
        <v>105</v>
      </c>
      <c r="B117" s="14">
        <v>45747</v>
      </c>
      <c r="C117" t="s">
        <v>24</v>
      </c>
      <c r="D117">
        <v>890903790</v>
      </c>
      <c r="E117" t="s">
        <v>216</v>
      </c>
      <c r="F117" s="20">
        <v>375895</v>
      </c>
      <c r="G117" s="20">
        <v>5124012</v>
      </c>
      <c r="H117" s="20">
        <v>615257</v>
      </c>
      <c r="I117" s="20">
        <v>4863759</v>
      </c>
      <c r="J117" s="20">
        <v>5009124</v>
      </c>
      <c r="K117" s="20">
        <v>61626186</v>
      </c>
      <c r="L117" s="20">
        <v>68500041</v>
      </c>
      <c r="M117" s="20">
        <f>SUM(Tabla1[[#This Row],[0-30]:[SIN RADICAR]])</f>
        <v>146114274</v>
      </c>
      <c r="N117" s="20">
        <v>-42628041</v>
      </c>
      <c r="O117" s="20">
        <v>0</v>
      </c>
      <c r="P117" s="20">
        <f>+Tabla1[[#This Row],[TOTAL CARTERA BRUTA]]+Tabla1[[#This Row],[ANTICIPOS POR APLICAR]]+Tabla1[[#This Row],[GIRO DIRECTO]]</f>
        <v>103486233</v>
      </c>
    </row>
    <row r="118" spans="1:16">
      <c r="A118" t="s">
        <v>105</v>
      </c>
      <c r="B118" s="14">
        <v>45747</v>
      </c>
      <c r="C118" t="s">
        <v>24</v>
      </c>
      <c r="D118">
        <v>891280001</v>
      </c>
      <c r="E118" t="s">
        <v>217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27810385</v>
      </c>
      <c r="L118" s="20">
        <v>0</v>
      </c>
      <c r="M118" s="20">
        <f>SUM(Tabla1[[#This Row],[0-30]:[SIN RADICAR]])</f>
        <v>27810385</v>
      </c>
      <c r="N118" s="20">
        <v>0</v>
      </c>
      <c r="O118" s="20">
        <v>0</v>
      </c>
      <c r="P118" s="20">
        <f>+Tabla1[[#This Row],[TOTAL CARTERA BRUTA]]+Tabla1[[#This Row],[ANTICIPOS POR APLICAR]]+Tabla1[[#This Row],[GIRO DIRECTO]]</f>
        <v>27810385</v>
      </c>
    </row>
    <row r="119" spans="1:16">
      <c r="A119" t="s">
        <v>105</v>
      </c>
      <c r="B119" s="14">
        <v>45747</v>
      </c>
      <c r="C119" t="s">
        <v>24</v>
      </c>
      <c r="D119">
        <v>891480085</v>
      </c>
      <c r="E119" t="s">
        <v>218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1176672</v>
      </c>
      <c r="L119" s="20">
        <v>0</v>
      </c>
      <c r="M119" s="20">
        <f>SUM(Tabla1[[#This Row],[0-30]:[SIN RADICAR]])</f>
        <v>1176672</v>
      </c>
      <c r="N119" s="20">
        <v>0</v>
      </c>
      <c r="O119" s="20">
        <v>0</v>
      </c>
      <c r="P119" s="20">
        <f>+Tabla1[[#This Row],[TOTAL CARTERA BRUTA]]+Tabla1[[#This Row],[ANTICIPOS POR APLICAR]]+Tabla1[[#This Row],[GIRO DIRECTO]]</f>
        <v>1176672</v>
      </c>
    </row>
    <row r="120" spans="1:16">
      <c r="A120" t="s">
        <v>105</v>
      </c>
      <c r="B120" s="14">
        <v>45747</v>
      </c>
      <c r="C120" t="s">
        <v>24</v>
      </c>
      <c r="D120">
        <v>891580016</v>
      </c>
      <c r="E120" t="s">
        <v>219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594633.92000000004</v>
      </c>
      <c r="L120" s="20">
        <v>0</v>
      </c>
      <c r="M120" s="20">
        <f>SUM(Tabla1[[#This Row],[0-30]:[SIN RADICAR]])</f>
        <v>594633.92000000004</v>
      </c>
      <c r="N120" s="20">
        <v>0</v>
      </c>
      <c r="O120" s="20">
        <v>0</v>
      </c>
      <c r="P120" s="20">
        <f>+Tabla1[[#This Row],[TOTAL CARTERA BRUTA]]+Tabla1[[#This Row],[ANTICIPOS POR APLICAR]]+Tabla1[[#This Row],[GIRO DIRECTO]]</f>
        <v>594633.92000000004</v>
      </c>
    </row>
    <row r="121" spans="1:16">
      <c r="A121" t="s">
        <v>105</v>
      </c>
      <c r="B121" s="14">
        <v>45747</v>
      </c>
      <c r="C121" t="s">
        <v>24</v>
      </c>
      <c r="D121">
        <v>891680004</v>
      </c>
      <c r="E121" t="s">
        <v>220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47998745</v>
      </c>
      <c r="L121" s="20">
        <v>0</v>
      </c>
      <c r="M121" s="20">
        <f>SUM(Tabla1[[#This Row],[0-30]:[SIN RADICAR]])</f>
        <v>47998745</v>
      </c>
      <c r="N121" s="20">
        <v>0</v>
      </c>
      <c r="O121" s="20">
        <v>0</v>
      </c>
      <c r="P121" s="20">
        <f>+Tabla1[[#This Row],[TOTAL CARTERA BRUTA]]+Tabla1[[#This Row],[ANTICIPOS POR APLICAR]]+Tabla1[[#This Row],[GIRO DIRECTO]]</f>
        <v>47998745</v>
      </c>
    </row>
    <row r="122" spans="1:16">
      <c r="A122" t="s">
        <v>105</v>
      </c>
      <c r="B122" s="14">
        <v>45747</v>
      </c>
      <c r="C122" t="s">
        <v>24</v>
      </c>
      <c r="D122">
        <v>891680047</v>
      </c>
      <c r="E122" t="s">
        <v>221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31377800</v>
      </c>
      <c r="L122" s="20">
        <v>0</v>
      </c>
      <c r="M122" s="20">
        <f>SUM(Tabla1[[#This Row],[0-30]:[SIN RADICAR]])</f>
        <v>31377800</v>
      </c>
      <c r="N122" s="20">
        <v>0</v>
      </c>
      <c r="O122" s="20">
        <v>0</v>
      </c>
      <c r="P122" s="20">
        <f>+Tabla1[[#This Row],[TOTAL CARTERA BRUTA]]+Tabla1[[#This Row],[ANTICIPOS POR APLICAR]]+Tabla1[[#This Row],[GIRO DIRECTO]]</f>
        <v>31377800</v>
      </c>
    </row>
    <row r="123" spans="1:16">
      <c r="A123" t="s">
        <v>105</v>
      </c>
      <c r="B123" s="14">
        <v>45747</v>
      </c>
      <c r="C123" t="s">
        <v>24</v>
      </c>
      <c r="D123">
        <v>891780009</v>
      </c>
      <c r="E123" t="s">
        <v>222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2719845</v>
      </c>
      <c r="L123" s="20">
        <v>0</v>
      </c>
      <c r="M123" s="20">
        <f>SUM(Tabla1[[#This Row],[0-30]:[SIN RADICAR]])</f>
        <v>2719845</v>
      </c>
      <c r="N123" s="20">
        <v>0</v>
      </c>
      <c r="O123" s="20">
        <v>0</v>
      </c>
      <c r="P123" s="20">
        <f>+Tabla1[[#This Row],[TOTAL CARTERA BRUTA]]+Tabla1[[#This Row],[ANTICIPOS POR APLICAR]]+Tabla1[[#This Row],[GIRO DIRECTO]]</f>
        <v>2719845</v>
      </c>
    </row>
    <row r="124" spans="1:16">
      <c r="A124" t="s">
        <v>105</v>
      </c>
      <c r="B124" s="14">
        <v>45747</v>
      </c>
      <c r="C124" t="s">
        <v>24</v>
      </c>
      <c r="D124">
        <v>891780049</v>
      </c>
      <c r="E124" t="s">
        <v>223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232300</v>
      </c>
      <c r="L124" s="20">
        <v>0</v>
      </c>
      <c r="M124" s="20">
        <f>SUM(Tabla1[[#This Row],[0-30]:[SIN RADICAR]])</f>
        <v>232300</v>
      </c>
      <c r="N124" s="20">
        <v>0</v>
      </c>
      <c r="O124" s="20">
        <v>0</v>
      </c>
      <c r="P124" s="20">
        <f>+Tabla1[[#This Row],[TOTAL CARTERA BRUTA]]+Tabla1[[#This Row],[ANTICIPOS POR APLICAR]]+Tabla1[[#This Row],[GIRO DIRECTO]]</f>
        <v>232300</v>
      </c>
    </row>
    <row r="125" spans="1:16">
      <c r="A125" t="s">
        <v>105</v>
      </c>
      <c r="B125" s="14">
        <v>45747</v>
      </c>
      <c r="C125" t="s">
        <v>24</v>
      </c>
      <c r="D125">
        <v>891800498</v>
      </c>
      <c r="E125" t="s">
        <v>224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100667115</v>
      </c>
      <c r="L125" s="20">
        <v>0</v>
      </c>
      <c r="M125" s="20">
        <f>SUM(Tabla1[[#This Row],[0-30]:[SIN RADICAR]])</f>
        <v>100667115</v>
      </c>
      <c r="N125" s="20">
        <v>0</v>
      </c>
      <c r="O125" s="20">
        <v>0</v>
      </c>
      <c r="P125" s="20">
        <f>+Tabla1[[#This Row],[TOTAL CARTERA BRUTA]]+Tabla1[[#This Row],[ANTICIPOS POR APLICAR]]+Tabla1[[#This Row],[GIRO DIRECTO]]</f>
        <v>100667115</v>
      </c>
    </row>
    <row r="126" spans="1:16">
      <c r="A126" t="s">
        <v>105</v>
      </c>
      <c r="B126" s="14">
        <v>45747</v>
      </c>
      <c r="C126" t="s">
        <v>24</v>
      </c>
      <c r="D126">
        <v>892000148</v>
      </c>
      <c r="E126" t="s">
        <v>225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85654875</v>
      </c>
      <c r="L126" s="20">
        <v>0</v>
      </c>
      <c r="M126" s="20">
        <f>SUM(Tabla1[[#This Row],[0-30]:[SIN RADICAR]])</f>
        <v>85654875</v>
      </c>
      <c r="N126" s="20">
        <v>0</v>
      </c>
      <c r="O126" s="20">
        <v>0</v>
      </c>
      <c r="P126" s="20">
        <f>+Tabla1[[#This Row],[TOTAL CARTERA BRUTA]]+Tabla1[[#This Row],[ANTICIPOS POR APLICAR]]+Tabla1[[#This Row],[GIRO DIRECTO]]</f>
        <v>85654875</v>
      </c>
    </row>
    <row r="127" spans="1:16">
      <c r="A127" t="s">
        <v>105</v>
      </c>
      <c r="B127" s="14">
        <v>45747</v>
      </c>
      <c r="C127" t="s">
        <v>24</v>
      </c>
      <c r="D127">
        <v>892001476</v>
      </c>
      <c r="E127" t="s">
        <v>226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8014024</v>
      </c>
      <c r="L127" s="20">
        <v>0</v>
      </c>
      <c r="M127" s="20">
        <f>SUM(Tabla1[[#This Row],[0-30]:[SIN RADICAR]])</f>
        <v>8014024</v>
      </c>
      <c r="N127" s="20">
        <v>0</v>
      </c>
      <c r="O127" s="20">
        <v>0</v>
      </c>
      <c r="P127" s="20">
        <f>+Tabla1[[#This Row],[TOTAL CARTERA BRUTA]]+Tabla1[[#This Row],[ANTICIPOS POR APLICAR]]+Tabla1[[#This Row],[GIRO DIRECTO]]</f>
        <v>8014024</v>
      </c>
    </row>
    <row r="128" spans="1:16">
      <c r="A128" t="s">
        <v>105</v>
      </c>
      <c r="B128" s="14">
        <v>45747</v>
      </c>
      <c r="C128" t="s">
        <v>24</v>
      </c>
      <c r="D128">
        <v>892099154</v>
      </c>
      <c r="E128" t="s">
        <v>227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3863175</v>
      </c>
      <c r="L128" s="20">
        <v>0</v>
      </c>
      <c r="M128" s="20">
        <f>SUM(Tabla1[[#This Row],[0-30]:[SIN RADICAR]])</f>
        <v>3863175</v>
      </c>
      <c r="N128" s="20">
        <v>0</v>
      </c>
      <c r="O128" s="20">
        <v>0</v>
      </c>
      <c r="P128" s="20">
        <f>+Tabla1[[#This Row],[TOTAL CARTERA BRUTA]]+Tabla1[[#This Row],[ANTICIPOS POR APLICAR]]+Tabla1[[#This Row],[GIRO DIRECTO]]</f>
        <v>3863175</v>
      </c>
    </row>
    <row r="129" spans="1:16">
      <c r="A129" t="s">
        <v>105</v>
      </c>
      <c r="B129" s="14">
        <v>45747</v>
      </c>
      <c r="C129" t="s">
        <v>24</v>
      </c>
      <c r="D129">
        <v>892099216</v>
      </c>
      <c r="E129" t="s">
        <v>228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63369134.649999999</v>
      </c>
      <c r="L129" s="20">
        <v>0</v>
      </c>
      <c r="M129" s="20">
        <f>SUM(Tabla1[[#This Row],[0-30]:[SIN RADICAR]])</f>
        <v>63369134.649999999</v>
      </c>
      <c r="N129" s="20">
        <v>0</v>
      </c>
      <c r="O129" s="20">
        <v>0</v>
      </c>
      <c r="P129" s="20">
        <f>+Tabla1[[#This Row],[TOTAL CARTERA BRUTA]]+Tabla1[[#This Row],[ANTICIPOS POR APLICAR]]+Tabla1[[#This Row],[GIRO DIRECTO]]</f>
        <v>63369134.649999999</v>
      </c>
    </row>
    <row r="130" spans="1:16">
      <c r="A130" t="s">
        <v>105</v>
      </c>
      <c r="B130" s="14">
        <v>45747</v>
      </c>
      <c r="C130" t="s">
        <v>24</v>
      </c>
      <c r="D130">
        <v>892115003</v>
      </c>
      <c r="E130" t="s">
        <v>229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3538096</v>
      </c>
      <c r="L130" s="20">
        <v>0</v>
      </c>
      <c r="M130" s="20">
        <f>SUM(Tabla1[[#This Row],[0-30]:[SIN RADICAR]])</f>
        <v>3538096</v>
      </c>
      <c r="N130" s="20">
        <v>0</v>
      </c>
      <c r="O130" s="20">
        <v>0</v>
      </c>
      <c r="P130" s="20">
        <f>+Tabla1[[#This Row],[TOTAL CARTERA BRUTA]]+Tabla1[[#This Row],[ANTICIPOS POR APLICAR]]+Tabla1[[#This Row],[GIRO DIRECTO]]</f>
        <v>3538096</v>
      </c>
    </row>
    <row r="131" spans="1:16">
      <c r="A131" t="s">
        <v>105</v>
      </c>
      <c r="B131" s="14">
        <v>45747</v>
      </c>
      <c r="C131" t="s">
        <v>24</v>
      </c>
      <c r="D131">
        <v>892115009</v>
      </c>
      <c r="E131" t="s">
        <v>230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3471300</v>
      </c>
      <c r="L131" s="20">
        <v>0</v>
      </c>
      <c r="M131" s="20">
        <f>SUM(Tabla1[[#This Row],[0-30]:[SIN RADICAR]])</f>
        <v>3471300</v>
      </c>
      <c r="N131" s="20">
        <v>0</v>
      </c>
      <c r="O131" s="20">
        <v>0</v>
      </c>
      <c r="P131" s="20">
        <f>+Tabla1[[#This Row],[TOTAL CARTERA BRUTA]]+Tabla1[[#This Row],[ANTICIPOS POR APLICAR]]+Tabla1[[#This Row],[GIRO DIRECTO]]</f>
        <v>3471300</v>
      </c>
    </row>
    <row r="132" spans="1:16">
      <c r="A132" t="s">
        <v>105</v>
      </c>
      <c r="B132" s="14">
        <v>45747</v>
      </c>
      <c r="C132" t="s">
        <v>24</v>
      </c>
      <c r="D132">
        <v>892115015</v>
      </c>
      <c r="E132" t="s">
        <v>231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18840620</v>
      </c>
      <c r="L132" s="20">
        <v>0</v>
      </c>
      <c r="M132" s="20">
        <f>SUM(Tabla1[[#This Row],[0-30]:[SIN RADICAR]])</f>
        <v>18840620</v>
      </c>
      <c r="N132" s="20">
        <v>0</v>
      </c>
      <c r="O132" s="20">
        <v>0</v>
      </c>
      <c r="P132" s="20">
        <f>+Tabla1[[#This Row],[TOTAL CARTERA BRUTA]]+Tabla1[[#This Row],[ANTICIPOS POR APLICAR]]+Tabla1[[#This Row],[GIRO DIRECTO]]</f>
        <v>18840620</v>
      </c>
    </row>
    <row r="133" spans="1:16">
      <c r="A133" t="s">
        <v>105</v>
      </c>
      <c r="B133" s="14">
        <v>45747</v>
      </c>
      <c r="C133" t="s">
        <v>24</v>
      </c>
      <c r="D133">
        <v>892280016</v>
      </c>
      <c r="E133" t="s">
        <v>232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62897461</v>
      </c>
      <c r="L133" s="20">
        <v>0</v>
      </c>
      <c r="M133" s="20">
        <f>SUM(Tabla1[[#This Row],[0-30]:[SIN RADICAR]])</f>
        <v>62897461</v>
      </c>
      <c r="N133" s="20">
        <v>0</v>
      </c>
      <c r="O133" s="20">
        <v>0</v>
      </c>
      <c r="P133" s="20">
        <f>+Tabla1[[#This Row],[TOTAL CARTERA BRUTA]]+Tabla1[[#This Row],[ANTICIPOS POR APLICAR]]+Tabla1[[#This Row],[GIRO DIRECTO]]</f>
        <v>62897461</v>
      </c>
    </row>
    <row r="134" spans="1:16">
      <c r="A134" t="s">
        <v>105</v>
      </c>
      <c r="B134" s="14">
        <v>45747</v>
      </c>
      <c r="C134" t="s">
        <v>24</v>
      </c>
      <c r="D134">
        <v>892280021</v>
      </c>
      <c r="E134" t="s">
        <v>233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76404629</v>
      </c>
      <c r="L134" s="20">
        <v>0</v>
      </c>
      <c r="M134" s="20">
        <f>SUM(Tabla1[[#This Row],[0-30]:[SIN RADICAR]])</f>
        <v>76404629</v>
      </c>
      <c r="N134" s="20">
        <v>0</v>
      </c>
      <c r="O134" s="20">
        <v>0</v>
      </c>
      <c r="P134" s="20">
        <f>+Tabla1[[#This Row],[TOTAL CARTERA BRUTA]]+Tabla1[[#This Row],[ANTICIPOS POR APLICAR]]+Tabla1[[#This Row],[GIRO DIRECTO]]</f>
        <v>76404629</v>
      </c>
    </row>
    <row r="135" spans="1:16">
      <c r="A135" t="s">
        <v>105</v>
      </c>
      <c r="B135" s="14">
        <v>45747</v>
      </c>
      <c r="C135" t="s">
        <v>24</v>
      </c>
      <c r="D135">
        <v>892300211</v>
      </c>
      <c r="E135" t="s">
        <v>234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200273405</v>
      </c>
      <c r="L135" s="20">
        <v>0</v>
      </c>
      <c r="M135" s="20">
        <f>SUM(Tabla1[[#This Row],[0-30]:[SIN RADICAR]])</f>
        <v>200273405</v>
      </c>
      <c r="N135" s="20">
        <v>0</v>
      </c>
      <c r="O135" s="20">
        <v>0</v>
      </c>
      <c r="P135" s="20">
        <f>+Tabla1[[#This Row],[TOTAL CARTERA BRUTA]]+Tabla1[[#This Row],[ANTICIPOS POR APLICAR]]+Tabla1[[#This Row],[GIRO DIRECTO]]</f>
        <v>200273405</v>
      </c>
    </row>
    <row r="136" spans="1:16">
      <c r="A136" t="s">
        <v>105</v>
      </c>
      <c r="B136" s="14">
        <v>45747</v>
      </c>
      <c r="C136" t="s">
        <v>24</v>
      </c>
      <c r="D136">
        <v>899999025</v>
      </c>
      <c r="E136" t="s">
        <v>235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3083400</v>
      </c>
      <c r="L136" s="20">
        <v>0</v>
      </c>
      <c r="M136" s="20">
        <f>SUM(Tabla1[[#This Row],[0-30]:[SIN RADICAR]])</f>
        <v>3083400</v>
      </c>
      <c r="N136" s="20">
        <v>0</v>
      </c>
      <c r="O136" s="20">
        <v>0</v>
      </c>
      <c r="P136" s="20">
        <f>+Tabla1[[#This Row],[TOTAL CARTERA BRUTA]]+Tabla1[[#This Row],[ANTICIPOS POR APLICAR]]+Tabla1[[#This Row],[GIRO DIRECTO]]</f>
        <v>3083400</v>
      </c>
    </row>
    <row r="137" spans="1:16">
      <c r="A137" t="s">
        <v>105</v>
      </c>
      <c r="B137" s="14">
        <v>45747</v>
      </c>
      <c r="C137" t="s">
        <v>24</v>
      </c>
      <c r="D137">
        <v>899999061</v>
      </c>
      <c r="E137" t="s">
        <v>135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396060</v>
      </c>
      <c r="L137" s="20">
        <v>0</v>
      </c>
      <c r="M137" s="20">
        <f>SUM(Tabla1[[#This Row],[0-30]:[SIN RADICAR]])</f>
        <v>396060</v>
      </c>
      <c r="N137" s="20">
        <v>0</v>
      </c>
      <c r="O137" s="20">
        <v>0</v>
      </c>
      <c r="P137" s="20">
        <f>+Tabla1[[#This Row],[TOTAL CARTERA BRUTA]]+Tabla1[[#This Row],[ANTICIPOS POR APLICAR]]+Tabla1[[#This Row],[GIRO DIRECTO]]</f>
        <v>396060</v>
      </c>
    </row>
    <row r="138" spans="1:16">
      <c r="A138" t="s">
        <v>105</v>
      </c>
      <c r="B138" s="14">
        <v>45747</v>
      </c>
      <c r="C138" t="s">
        <v>24</v>
      </c>
      <c r="D138">
        <v>899999063</v>
      </c>
      <c r="E138" t="s">
        <v>236</v>
      </c>
      <c r="F138" s="20">
        <v>191456</v>
      </c>
      <c r="G138" s="20">
        <v>0</v>
      </c>
      <c r="H138" s="20">
        <v>81400</v>
      </c>
      <c r="I138" s="20">
        <v>4323275</v>
      </c>
      <c r="J138" s="20">
        <v>0</v>
      </c>
      <c r="K138" s="20">
        <v>1530500</v>
      </c>
      <c r="L138" s="20">
        <v>0</v>
      </c>
      <c r="M138" s="20">
        <f>SUM(Tabla1[[#This Row],[0-30]:[SIN RADICAR]])</f>
        <v>6126631</v>
      </c>
      <c r="N138" s="20">
        <v>0</v>
      </c>
      <c r="O138" s="20">
        <v>0</v>
      </c>
      <c r="P138" s="20">
        <f>+Tabla1[[#This Row],[TOTAL CARTERA BRUTA]]+Tabla1[[#This Row],[ANTICIPOS POR APLICAR]]+Tabla1[[#This Row],[GIRO DIRECTO]]</f>
        <v>6126631</v>
      </c>
    </row>
    <row r="139" spans="1:16">
      <c r="A139" t="s">
        <v>105</v>
      </c>
      <c r="B139" s="14">
        <v>45747</v>
      </c>
      <c r="C139" t="s">
        <v>24</v>
      </c>
      <c r="D139">
        <v>899999114</v>
      </c>
      <c r="E139" t="s">
        <v>237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176228893.54999998</v>
      </c>
      <c r="L139" s="20">
        <v>0</v>
      </c>
      <c r="M139" s="20">
        <f>SUM(Tabla1[[#This Row],[0-30]:[SIN RADICAR]])</f>
        <v>176228893.54999998</v>
      </c>
      <c r="N139" s="20">
        <v>0</v>
      </c>
      <c r="O139" s="20">
        <v>0</v>
      </c>
      <c r="P139" s="20">
        <f>+Tabla1[[#This Row],[TOTAL CARTERA BRUTA]]+Tabla1[[#This Row],[ANTICIPOS POR APLICAR]]+Tabla1[[#This Row],[GIRO DIRECTO]]</f>
        <v>176228893.54999998</v>
      </c>
    </row>
    <row r="140" spans="1:16">
      <c r="A140" t="s">
        <v>105</v>
      </c>
      <c r="B140" s="14">
        <v>45747</v>
      </c>
      <c r="C140" t="s">
        <v>24</v>
      </c>
      <c r="D140">
        <v>900015278</v>
      </c>
      <c r="E140" t="s">
        <v>238</v>
      </c>
      <c r="F140" s="20">
        <v>0</v>
      </c>
      <c r="G140" s="20">
        <v>0</v>
      </c>
      <c r="H140" s="20">
        <v>0</v>
      </c>
      <c r="I140" s="20">
        <v>81400</v>
      </c>
      <c r="J140" s="20">
        <v>0</v>
      </c>
      <c r="K140" s="20">
        <v>0</v>
      </c>
      <c r="L140" s="20">
        <v>0</v>
      </c>
      <c r="M140" s="20">
        <f>SUM(Tabla1[[#This Row],[0-30]:[SIN RADICAR]])</f>
        <v>81400</v>
      </c>
      <c r="N140" s="20">
        <v>0</v>
      </c>
      <c r="O140" s="20">
        <v>0</v>
      </c>
      <c r="P140" s="20">
        <f>+Tabla1[[#This Row],[TOTAL CARTERA BRUTA]]+Tabla1[[#This Row],[ANTICIPOS POR APLICAR]]+Tabla1[[#This Row],[GIRO DIRECTO]]</f>
        <v>81400</v>
      </c>
    </row>
    <row r="141" spans="1:16">
      <c r="A141" t="s">
        <v>105</v>
      </c>
      <c r="B141" s="14">
        <v>45747</v>
      </c>
      <c r="C141" t="s">
        <v>24</v>
      </c>
      <c r="D141">
        <v>900033371</v>
      </c>
      <c r="E141" t="s">
        <v>239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6424182</v>
      </c>
      <c r="L141" s="20">
        <v>0</v>
      </c>
      <c r="M141" s="20">
        <f>SUM(Tabla1[[#This Row],[0-30]:[SIN RADICAR]])</f>
        <v>6424182</v>
      </c>
      <c r="N141" s="20">
        <v>0</v>
      </c>
      <c r="O141" s="20">
        <v>0</v>
      </c>
      <c r="P141" s="20">
        <f>+Tabla1[[#This Row],[TOTAL CARTERA BRUTA]]+Tabla1[[#This Row],[ANTICIPOS POR APLICAR]]+Tabla1[[#This Row],[GIRO DIRECTO]]</f>
        <v>6424182</v>
      </c>
    </row>
    <row r="142" spans="1:16">
      <c r="A142" t="s">
        <v>105</v>
      </c>
      <c r="B142" s="14">
        <v>45747</v>
      </c>
      <c r="C142" t="s">
        <v>24</v>
      </c>
      <c r="D142">
        <v>900034608</v>
      </c>
      <c r="E142" t="s">
        <v>240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52167688</v>
      </c>
      <c r="L142" s="20">
        <v>0</v>
      </c>
      <c r="M142" s="20">
        <f>SUM(Tabla1[[#This Row],[0-30]:[SIN RADICAR]])</f>
        <v>52167688</v>
      </c>
      <c r="N142" s="20">
        <v>0</v>
      </c>
      <c r="O142" s="20">
        <v>0</v>
      </c>
      <c r="P142" s="20">
        <f>+Tabla1[[#This Row],[TOTAL CARTERA BRUTA]]+Tabla1[[#This Row],[ANTICIPOS POR APLICAR]]+Tabla1[[#This Row],[GIRO DIRECTO]]</f>
        <v>52167688</v>
      </c>
    </row>
    <row r="143" spans="1:16">
      <c r="A143" t="s">
        <v>105</v>
      </c>
      <c r="B143" s="14">
        <v>45747</v>
      </c>
      <c r="C143" t="s">
        <v>24</v>
      </c>
      <c r="D143">
        <v>900336524</v>
      </c>
      <c r="E143" t="s">
        <v>241</v>
      </c>
      <c r="F143" s="20">
        <v>18634658</v>
      </c>
      <c r="G143" s="20">
        <v>8866802</v>
      </c>
      <c r="H143" s="20">
        <v>93324729</v>
      </c>
      <c r="I143" s="20">
        <v>86372310</v>
      </c>
      <c r="J143" s="20">
        <v>89572128</v>
      </c>
      <c r="K143" s="20">
        <v>19556389.850000001</v>
      </c>
      <c r="L143" s="20">
        <v>17675489</v>
      </c>
      <c r="M143" s="20">
        <f>SUM(Tabla1[[#This Row],[0-30]:[SIN RADICAR]])</f>
        <v>334002505.85000002</v>
      </c>
      <c r="N143" s="20">
        <v>0</v>
      </c>
      <c r="O143" s="20">
        <v>0</v>
      </c>
      <c r="P143" s="20">
        <f>+Tabla1[[#This Row],[TOTAL CARTERA BRUTA]]+Tabla1[[#This Row],[ANTICIPOS POR APLICAR]]+Tabla1[[#This Row],[GIRO DIRECTO]]</f>
        <v>334002505.85000002</v>
      </c>
    </row>
    <row r="144" spans="1:16">
      <c r="A144" t="s">
        <v>105</v>
      </c>
      <c r="B144" s="14">
        <v>45747</v>
      </c>
      <c r="C144" t="s">
        <v>24</v>
      </c>
      <c r="D144">
        <v>900519721</v>
      </c>
      <c r="E144" t="s">
        <v>242</v>
      </c>
      <c r="F144" s="20">
        <v>0</v>
      </c>
      <c r="G144" s="20">
        <v>0</v>
      </c>
      <c r="H144" s="20">
        <v>0</v>
      </c>
      <c r="I144" s="20">
        <v>0</v>
      </c>
      <c r="J144" s="20">
        <v>490000</v>
      </c>
      <c r="K144" s="20">
        <v>0</v>
      </c>
      <c r="L144" s="20">
        <v>0</v>
      </c>
      <c r="M144" s="20">
        <f>SUM(Tabla1[[#This Row],[0-30]:[SIN RADICAR]])</f>
        <v>490000</v>
      </c>
      <c r="N144" s="20">
        <v>0</v>
      </c>
      <c r="O144" s="20">
        <v>0</v>
      </c>
      <c r="P144" s="20">
        <f>+Tabla1[[#This Row],[TOTAL CARTERA BRUTA]]+Tabla1[[#This Row],[ANTICIPOS POR APLICAR]]+Tabla1[[#This Row],[GIRO DIRECTO]]</f>
        <v>490000</v>
      </c>
    </row>
    <row r="145" spans="1:16">
      <c r="A145" t="s">
        <v>105</v>
      </c>
      <c r="B145" s="14">
        <v>45747</v>
      </c>
      <c r="C145" t="s">
        <v>24</v>
      </c>
      <c r="D145">
        <v>900971006</v>
      </c>
      <c r="E145" t="s">
        <v>243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181933540</v>
      </c>
      <c r="L145" s="20">
        <v>0</v>
      </c>
      <c r="M145" s="20">
        <f>SUM(Tabla1[[#This Row],[0-30]:[SIN RADICAR]])</f>
        <v>181933540</v>
      </c>
      <c r="N145" s="20">
        <v>0</v>
      </c>
      <c r="O145" s="20">
        <v>0</v>
      </c>
      <c r="P145" s="20">
        <f>+Tabla1[[#This Row],[TOTAL CARTERA BRUTA]]+Tabla1[[#This Row],[ANTICIPOS POR APLICAR]]+Tabla1[[#This Row],[GIRO DIRECTO]]</f>
        <v>181933540</v>
      </c>
    </row>
    <row r="146" spans="1:16">
      <c r="A146" t="s">
        <v>105</v>
      </c>
      <c r="B146" s="14">
        <v>45747</v>
      </c>
      <c r="C146" t="s">
        <v>24</v>
      </c>
      <c r="D146">
        <v>901126909</v>
      </c>
      <c r="E146" t="s">
        <v>244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1895604</v>
      </c>
      <c r="L146" s="20">
        <v>0</v>
      </c>
      <c r="M146" s="20">
        <f>SUM(Tabla1[[#This Row],[0-30]:[SIN RADICAR]])</f>
        <v>1895604</v>
      </c>
      <c r="N146" s="20">
        <v>0</v>
      </c>
      <c r="O146" s="20">
        <v>0</v>
      </c>
      <c r="P146" s="20">
        <f>+Tabla1[[#This Row],[TOTAL CARTERA BRUTA]]+Tabla1[[#This Row],[ANTICIPOS POR APLICAR]]+Tabla1[[#This Row],[GIRO DIRECTO]]</f>
        <v>1895604</v>
      </c>
    </row>
    <row r="147" spans="1:16">
      <c r="A147" t="s">
        <v>105</v>
      </c>
      <c r="B147" s="14">
        <v>45747</v>
      </c>
      <c r="C147" t="s">
        <v>24</v>
      </c>
      <c r="D147">
        <v>901126913</v>
      </c>
      <c r="E147" t="s">
        <v>245</v>
      </c>
      <c r="F147" s="20">
        <v>0</v>
      </c>
      <c r="G147" s="20">
        <v>0</v>
      </c>
      <c r="H147" s="20">
        <v>0</v>
      </c>
      <c r="I147" s="20">
        <v>0</v>
      </c>
      <c r="J147" s="20">
        <v>77531</v>
      </c>
      <c r="K147" s="20">
        <v>540385</v>
      </c>
      <c r="L147" s="20">
        <v>0</v>
      </c>
      <c r="M147" s="20">
        <f>SUM(Tabla1[[#This Row],[0-30]:[SIN RADICAR]])</f>
        <v>617916</v>
      </c>
      <c r="N147" s="20">
        <v>0</v>
      </c>
      <c r="O147" s="20">
        <v>0</v>
      </c>
      <c r="P147" s="20">
        <f>+Tabla1[[#This Row],[TOTAL CARTERA BRUTA]]+Tabla1[[#This Row],[ANTICIPOS POR APLICAR]]+Tabla1[[#This Row],[GIRO DIRECTO]]</f>
        <v>617916</v>
      </c>
    </row>
    <row r="148" spans="1:16">
      <c r="A148" t="s">
        <v>105</v>
      </c>
      <c r="B148" s="14">
        <v>45747</v>
      </c>
      <c r="C148" t="s">
        <v>24</v>
      </c>
      <c r="D148">
        <v>901127065</v>
      </c>
      <c r="E148" t="s">
        <v>246</v>
      </c>
      <c r="F148" s="20">
        <v>0</v>
      </c>
      <c r="G148" s="20">
        <v>0</v>
      </c>
      <c r="H148" s="20">
        <v>0</v>
      </c>
      <c r="I148" s="20">
        <v>0</v>
      </c>
      <c r="J148" s="20">
        <v>7202894</v>
      </c>
      <c r="K148" s="20">
        <v>7689108</v>
      </c>
      <c r="L148" s="20">
        <v>0</v>
      </c>
      <c r="M148" s="20">
        <f>SUM(Tabla1[[#This Row],[0-30]:[SIN RADICAR]])</f>
        <v>14892002</v>
      </c>
      <c r="N148" s="20">
        <v>0</v>
      </c>
      <c r="O148" s="20">
        <v>0</v>
      </c>
      <c r="P148" s="20">
        <f>+Tabla1[[#This Row],[TOTAL CARTERA BRUTA]]+Tabla1[[#This Row],[ANTICIPOS POR APLICAR]]+Tabla1[[#This Row],[GIRO DIRECTO]]</f>
        <v>14892002</v>
      </c>
    </row>
    <row r="149" spans="1:16">
      <c r="A149" t="s">
        <v>105</v>
      </c>
      <c r="B149" s="14">
        <v>45747</v>
      </c>
      <c r="C149" t="s">
        <v>24</v>
      </c>
      <c r="D149">
        <v>901127521</v>
      </c>
      <c r="E149" t="s">
        <v>247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14205239.08</v>
      </c>
      <c r="L149" s="20">
        <v>0</v>
      </c>
      <c r="M149" s="20">
        <f>SUM(Tabla1[[#This Row],[0-30]:[SIN RADICAR]])</f>
        <v>14205239.08</v>
      </c>
      <c r="N149" s="20">
        <v>0</v>
      </c>
      <c r="O149" s="20">
        <v>0</v>
      </c>
      <c r="P149" s="20">
        <f>+Tabla1[[#This Row],[TOTAL CARTERA BRUTA]]+Tabla1[[#This Row],[ANTICIPOS POR APLICAR]]+Tabla1[[#This Row],[GIRO DIRECTO]]</f>
        <v>14205239.08</v>
      </c>
    </row>
    <row r="150" spans="1:16">
      <c r="A150" t="s">
        <v>105</v>
      </c>
      <c r="B150" s="14">
        <v>45747</v>
      </c>
      <c r="C150" t="s">
        <v>24</v>
      </c>
      <c r="D150">
        <v>901153056</v>
      </c>
      <c r="E150" t="s">
        <v>248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2862725</v>
      </c>
      <c r="L150" s="20">
        <v>0</v>
      </c>
      <c r="M150" s="20">
        <f>SUM(Tabla1[[#This Row],[0-30]:[SIN RADICAR]])</f>
        <v>2862725</v>
      </c>
      <c r="N150" s="20">
        <v>0</v>
      </c>
      <c r="O150" s="20">
        <v>0</v>
      </c>
      <c r="P150" s="20">
        <f>+Tabla1[[#This Row],[TOTAL CARTERA BRUTA]]+Tabla1[[#This Row],[ANTICIPOS POR APLICAR]]+Tabla1[[#This Row],[GIRO DIRECTO]]</f>
        <v>2862725</v>
      </c>
    </row>
    <row r="151" spans="1:16">
      <c r="A151" t="s">
        <v>105</v>
      </c>
      <c r="B151" s="14">
        <v>45747</v>
      </c>
      <c r="C151" t="s">
        <v>24</v>
      </c>
      <c r="D151">
        <v>901153500</v>
      </c>
      <c r="E151" t="s">
        <v>249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2168989</v>
      </c>
      <c r="L151" s="20">
        <v>0</v>
      </c>
      <c r="M151" s="20">
        <f>SUM(Tabla1[[#This Row],[0-30]:[SIN RADICAR]])</f>
        <v>2168989</v>
      </c>
      <c r="N151" s="20">
        <v>-343849</v>
      </c>
      <c r="O151" s="20">
        <v>0</v>
      </c>
      <c r="P151" s="20">
        <f>+Tabla1[[#This Row],[TOTAL CARTERA BRUTA]]+Tabla1[[#This Row],[ANTICIPOS POR APLICAR]]+Tabla1[[#This Row],[GIRO DIRECTO]]</f>
        <v>1825140</v>
      </c>
    </row>
    <row r="152" spans="1:16">
      <c r="A152" t="s">
        <v>105</v>
      </c>
      <c r="B152" s="14">
        <v>45747</v>
      </c>
      <c r="C152" t="s">
        <v>24</v>
      </c>
      <c r="D152">
        <v>901361596</v>
      </c>
      <c r="E152" t="s">
        <v>250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1683581</v>
      </c>
      <c r="L152" s="20">
        <v>0</v>
      </c>
      <c r="M152" s="20">
        <f>SUM(Tabla1[[#This Row],[0-30]:[SIN RADICAR]])</f>
        <v>1683581</v>
      </c>
      <c r="N152" s="20">
        <v>0</v>
      </c>
      <c r="O152" s="20">
        <v>0</v>
      </c>
      <c r="P152" s="20">
        <f>+Tabla1[[#This Row],[TOTAL CARTERA BRUTA]]+Tabla1[[#This Row],[ANTICIPOS POR APLICAR]]+Tabla1[[#This Row],[GIRO DIRECTO]]</f>
        <v>1683581</v>
      </c>
    </row>
    <row r="153" spans="1:16">
      <c r="A153" t="s">
        <v>105</v>
      </c>
      <c r="B153" s="14">
        <v>45747</v>
      </c>
      <c r="C153" t="s">
        <v>24</v>
      </c>
      <c r="D153">
        <v>901440176</v>
      </c>
      <c r="E153" t="s">
        <v>251</v>
      </c>
      <c r="F153" s="20">
        <v>0</v>
      </c>
      <c r="G153" s="20">
        <v>1366371</v>
      </c>
      <c r="H153" s="20">
        <v>0</v>
      </c>
      <c r="I153" s="20">
        <v>2589946</v>
      </c>
      <c r="J153" s="20">
        <v>601571</v>
      </c>
      <c r="K153" s="20">
        <v>0</v>
      </c>
      <c r="L153" s="20">
        <v>564079</v>
      </c>
      <c r="M153" s="20">
        <f>SUM(Tabla1[[#This Row],[0-30]:[SIN RADICAR]])</f>
        <v>5121967</v>
      </c>
      <c r="N153" s="20">
        <v>0</v>
      </c>
      <c r="O153" s="20">
        <v>0</v>
      </c>
      <c r="P153" s="20">
        <f>+Tabla1[[#This Row],[TOTAL CARTERA BRUTA]]+Tabla1[[#This Row],[ANTICIPOS POR APLICAR]]+Tabla1[[#This Row],[GIRO DIRECTO]]</f>
        <v>5121967</v>
      </c>
    </row>
    <row r="154" spans="1:16">
      <c r="A154" t="s">
        <v>105</v>
      </c>
      <c r="B154" s="14">
        <v>45747</v>
      </c>
      <c r="C154" t="s">
        <v>24</v>
      </c>
      <c r="D154">
        <v>901495943</v>
      </c>
      <c r="E154" t="s">
        <v>252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534614590.62</v>
      </c>
      <c r="L154" s="20">
        <v>0</v>
      </c>
      <c r="M154" s="20">
        <f>SUM(Tabla1[[#This Row],[0-30]:[SIN RADICAR]])</f>
        <v>534614590.62</v>
      </c>
      <c r="N154" s="20">
        <v>0</v>
      </c>
      <c r="O154" s="20">
        <v>0</v>
      </c>
      <c r="P154" s="20">
        <f>+Tabla1[[#This Row],[TOTAL CARTERA BRUTA]]+Tabla1[[#This Row],[ANTICIPOS POR APLICAR]]+Tabla1[[#This Row],[GIRO DIRECTO]]</f>
        <v>534614590.62</v>
      </c>
    </row>
    <row r="155" spans="1:16">
      <c r="A155" t="s">
        <v>105</v>
      </c>
      <c r="B155" s="14">
        <v>45747</v>
      </c>
      <c r="C155" t="s">
        <v>24</v>
      </c>
      <c r="D155">
        <v>901540992</v>
      </c>
      <c r="E155" t="s">
        <v>253</v>
      </c>
      <c r="F155" s="20">
        <v>9106710</v>
      </c>
      <c r="G155" s="20">
        <v>5845163</v>
      </c>
      <c r="H155" s="20">
        <v>21102268</v>
      </c>
      <c r="I155" s="20">
        <v>76091280</v>
      </c>
      <c r="J155" s="20">
        <v>18180591</v>
      </c>
      <c r="K155" s="20">
        <v>7001064</v>
      </c>
      <c r="L155" s="20">
        <v>7762070</v>
      </c>
      <c r="M155" s="20">
        <f>SUM(Tabla1[[#This Row],[0-30]:[SIN RADICAR]])</f>
        <v>145089146</v>
      </c>
      <c r="N155" s="20">
        <v>-33856554</v>
      </c>
      <c r="O155" s="20">
        <v>0</v>
      </c>
      <c r="P155" s="20">
        <f>+Tabla1[[#This Row],[TOTAL CARTERA BRUTA]]+Tabla1[[#This Row],[ANTICIPOS POR APLICAR]]+Tabla1[[#This Row],[GIRO DIRECTO]]</f>
        <v>111232592</v>
      </c>
    </row>
    <row r="156" spans="1:16">
      <c r="A156" t="s">
        <v>105</v>
      </c>
      <c r="B156" s="14">
        <v>45747</v>
      </c>
      <c r="C156" t="s">
        <v>24</v>
      </c>
      <c r="D156">
        <v>901541021</v>
      </c>
      <c r="E156" t="s">
        <v>254</v>
      </c>
      <c r="F156" s="20">
        <v>300702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296901</v>
      </c>
      <c r="M156" s="20">
        <f>SUM(Tabla1[[#This Row],[0-30]:[SIN RADICAR]])</f>
        <v>597603</v>
      </c>
      <c r="N156" s="20">
        <v>0</v>
      </c>
      <c r="O156" s="20">
        <v>0</v>
      </c>
      <c r="P156" s="20">
        <f>+Tabla1[[#This Row],[TOTAL CARTERA BRUTA]]+Tabla1[[#This Row],[ANTICIPOS POR APLICAR]]+Tabla1[[#This Row],[GIRO DIRECTO]]</f>
        <v>597603</v>
      </c>
    </row>
    <row r="157" spans="1:16">
      <c r="A157" t="s">
        <v>105</v>
      </c>
      <c r="B157" s="14">
        <v>45747</v>
      </c>
      <c r="C157" t="s">
        <v>24</v>
      </c>
      <c r="D157">
        <v>901541302</v>
      </c>
      <c r="E157" t="s">
        <v>255</v>
      </c>
      <c r="F157" s="20">
        <v>0</v>
      </c>
      <c r="G157" s="20">
        <v>580329</v>
      </c>
      <c r="H157" s="20">
        <v>741456</v>
      </c>
      <c r="I157" s="20">
        <v>780528</v>
      </c>
      <c r="J157" s="20">
        <v>1775622</v>
      </c>
      <c r="K157" s="20">
        <v>7692038</v>
      </c>
      <c r="L157" s="20">
        <v>0</v>
      </c>
      <c r="M157" s="20">
        <f>SUM(Tabla1[[#This Row],[0-30]:[SIN RADICAR]])</f>
        <v>11569973</v>
      </c>
      <c r="N157" s="20">
        <v>-2970071</v>
      </c>
      <c r="O157" s="20">
        <v>0</v>
      </c>
      <c r="P157" s="20">
        <f>+Tabla1[[#This Row],[TOTAL CARTERA BRUTA]]+Tabla1[[#This Row],[ANTICIPOS POR APLICAR]]+Tabla1[[#This Row],[GIRO DIRECTO]]</f>
        <v>8599902</v>
      </c>
    </row>
    <row r="158" spans="1:16">
      <c r="A158" t="s">
        <v>105</v>
      </c>
      <c r="B158" s="14">
        <v>45747</v>
      </c>
      <c r="C158" t="s">
        <v>24</v>
      </c>
      <c r="D158">
        <v>901682277</v>
      </c>
      <c r="E158" t="s">
        <v>252</v>
      </c>
      <c r="F158" s="20">
        <v>0</v>
      </c>
      <c r="G158" s="20">
        <v>0</v>
      </c>
      <c r="H158" s="20">
        <v>0</v>
      </c>
      <c r="I158" s="20">
        <v>0</v>
      </c>
      <c r="J158" s="20">
        <v>139870380</v>
      </c>
      <c r="K158" s="20">
        <v>364652821</v>
      </c>
      <c r="L158" s="20">
        <v>0</v>
      </c>
      <c r="M158" s="20">
        <f>SUM(Tabla1[[#This Row],[0-30]:[SIN RADICAR]])</f>
        <v>504523201</v>
      </c>
      <c r="N158" s="20">
        <v>0</v>
      </c>
      <c r="O158" s="20">
        <v>0</v>
      </c>
      <c r="P158" s="20">
        <f>+Tabla1[[#This Row],[TOTAL CARTERA BRUTA]]+Tabla1[[#This Row],[ANTICIPOS POR APLICAR]]+Tabla1[[#This Row],[GIRO DIRECTO]]</f>
        <v>504523201</v>
      </c>
    </row>
    <row r="159" spans="1:16">
      <c r="A159" t="s">
        <v>105</v>
      </c>
      <c r="B159" s="14">
        <v>45747</v>
      </c>
      <c r="C159" t="s">
        <v>24</v>
      </c>
      <c r="D159">
        <v>901855730</v>
      </c>
      <c r="E159" t="s">
        <v>256</v>
      </c>
      <c r="F159" s="20">
        <v>0</v>
      </c>
      <c r="G159" s="20">
        <v>6662205</v>
      </c>
      <c r="H159" s="20">
        <v>0</v>
      </c>
      <c r="I159" s="20">
        <v>0</v>
      </c>
      <c r="J159" s="20">
        <v>0</v>
      </c>
      <c r="K159" s="20">
        <v>0</v>
      </c>
      <c r="L159" s="20">
        <v>102082471</v>
      </c>
      <c r="M159" s="20">
        <f>SUM(Tabla1[[#This Row],[0-30]:[SIN RADICAR]])</f>
        <v>108744676</v>
      </c>
      <c r="N159" s="20">
        <v>-15000000</v>
      </c>
      <c r="O159" s="20">
        <v>0</v>
      </c>
      <c r="P159" s="20">
        <f>+Tabla1[[#This Row],[TOTAL CARTERA BRUTA]]+Tabla1[[#This Row],[ANTICIPOS POR APLICAR]]+Tabla1[[#This Row],[GIRO DIRECTO]]</f>
        <v>93744676</v>
      </c>
    </row>
    <row r="160" spans="1:16">
      <c r="A160" t="s">
        <v>105</v>
      </c>
      <c r="B160" s="14">
        <v>45747</v>
      </c>
      <c r="C160" t="s">
        <v>24</v>
      </c>
      <c r="D160">
        <v>860013779</v>
      </c>
      <c r="E160" t="s">
        <v>257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177172100</v>
      </c>
      <c r="M160" s="20">
        <f>SUM(Tabla1[[#This Row],[0-30]:[SIN RADICAR]])</f>
        <v>177172100</v>
      </c>
      <c r="N160" s="20">
        <v>0</v>
      </c>
      <c r="O160" s="20">
        <v>0</v>
      </c>
      <c r="P160" s="20">
        <f>+Tabla1[[#This Row],[TOTAL CARTERA BRUTA]]+Tabla1[[#This Row],[ANTICIPOS POR APLICAR]]+Tabla1[[#This Row],[GIRO DIRECTO]]</f>
        <v>177172100</v>
      </c>
    </row>
    <row r="161" spans="1:16">
      <c r="A161" t="s">
        <v>105</v>
      </c>
      <c r="B161" s="14">
        <v>45747</v>
      </c>
      <c r="C161" t="s">
        <v>24</v>
      </c>
      <c r="D161">
        <v>860037950</v>
      </c>
      <c r="E161" t="s">
        <v>258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4199000</v>
      </c>
      <c r="M161" s="20">
        <f>SUM(Tabla1[[#This Row],[0-30]:[SIN RADICAR]])</f>
        <v>4199000</v>
      </c>
      <c r="N161" s="20">
        <v>0</v>
      </c>
      <c r="O161" s="20">
        <v>0</v>
      </c>
      <c r="P161" s="20">
        <f>+Tabla1[[#This Row],[TOTAL CARTERA BRUTA]]+Tabla1[[#This Row],[ANTICIPOS POR APLICAR]]+Tabla1[[#This Row],[GIRO DIRECTO]]</f>
        <v>4199000</v>
      </c>
    </row>
    <row r="162" spans="1:16">
      <c r="A162" t="s">
        <v>105</v>
      </c>
      <c r="B162" s="14">
        <v>45747</v>
      </c>
      <c r="C162" t="s">
        <v>24</v>
      </c>
      <c r="D162">
        <v>830039670</v>
      </c>
      <c r="E162" t="s">
        <v>259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86200</v>
      </c>
      <c r="M162" s="20">
        <f>SUM(Tabla1[[#This Row],[0-30]:[SIN RADICAR]])</f>
        <v>86200</v>
      </c>
      <c r="N162" s="20">
        <v>0</v>
      </c>
      <c r="O162" s="20">
        <v>0</v>
      </c>
      <c r="P162" s="20">
        <f>+Tabla1[[#This Row],[TOTAL CARTERA BRUTA]]+Tabla1[[#This Row],[ANTICIPOS POR APLICAR]]+Tabla1[[#This Row],[GIRO DIRECTO]]</f>
        <v>86200</v>
      </c>
    </row>
    <row r="163" spans="1:16">
      <c r="A163" t="s">
        <v>105</v>
      </c>
      <c r="B163" s="14">
        <v>45747</v>
      </c>
      <c r="C163" t="s">
        <v>24</v>
      </c>
      <c r="D163">
        <v>899999068</v>
      </c>
      <c r="E163" t="s">
        <v>260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728081</v>
      </c>
      <c r="M163" s="20">
        <f>SUM(Tabla1[[#This Row],[0-30]:[SIN RADICAR]])</f>
        <v>728081</v>
      </c>
      <c r="N163" s="20">
        <v>0</v>
      </c>
      <c r="O163" s="20">
        <v>0</v>
      </c>
      <c r="P163" s="20">
        <f>+Tabla1[[#This Row],[TOTAL CARTERA BRUTA]]+Tabla1[[#This Row],[ANTICIPOS POR APLICAR]]+Tabla1[[#This Row],[GIRO DIRECTO]]</f>
        <v>728081</v>
      </c>
    </row>
    <row r="164" spans="1:16">
      <c r="A164" t="s">
        <v>105</v>
      </c>
      <c r="B164" s="14">
        <v>45747</v>
      </c>
      <c r="C164" t="s">
        <v>63</v>
      </c>
      <c r="D164">
        <v>800246953</v>
      </c>
      <c r="E164" t="s">
        <v>134</v>
      </c>
      <c r="F164" s="20">
        <v>5012650901</v>
      </c>
      <c r="G164" s="20">
        <v>469568085</v>
      </c>
      <c r="H164" s="20">
        <v>1108536285</v>
      </c>
      <c r="I164" s="20">
        <v>2712598616</v>
      </c>
      <c r="J164" s="20">
        <v>1436841246</v>
      </c>
      <c r="K164" s="20">
        <v>1223048056.04</v>
      </c>
      <c r="L164" s="20">
        <v>0</v>
      </c>
      <c r="M164" s="20">
        <f>SUM(Tabla1[[#This Row],[0-30]:[SIN RADICAR]])</f>
        <v>11963243189.040001</v>
      </c>
      <c r="N164" s="20">
        <v>0</v>
      </c>
      <c r="O164" s="20">
        <v>0</v>
      </c>
      <c r="P164" s="20">
        <f>+Tabla1[[#This Row],[TOTAL CARTERA BRUTA]]+Tabla1[[#This Row],[ANTICIPOS POR APLICAR]]+Tabla1[[#This Row],[GIRO DIRECTO]]</f>
        <v>11963243189.040001</v>
      </c>
    </row>
    <row r="165" spans="1:16">
      <c r="A165" t="s">
        <v>105</v>
      </c>
      <c r="B165" s="14">
        <v>45747</v>
      </c>
      <c r="C165" t="s">
        <v>103</v>
      </c>
      <c r="D165">
        <v>860002180</v>
      </c>
      <c r="E165" t="s">
        <v>261</v>
      </c>
      <c r="F165" s="20">
        <v>407949</v>
      </c>
      <c r="G165" s="20">
        <v>17448055</v>
      </c>
      <c r="H165" s="20">
        <v>1127295</v>
      </c>
      <c r="I165" s="20">
        <v>18305227</v>
      </c>
      <c r="J165" s="20">
        <v>46786691</v>
      </c>
      <c r="K165" s="20">
        <v>25362364.079999998</v>
      </c>
      <c r="L165" s="20">
        <v>25277361</v>
      </c>
      <c r="M165" s="20">
        <f>SUM(Tabla1[[#This Row],[0-30]:[SIN RADICAR]])</f>
        <v>134714942.07999998</v>
      </c>
      <c r="N165" s="20">
        <v>-17583653</v>
      </c>
      <c r="O165" s="20">
        <v>0</v>
      </c>
      <c r="P165" s="20">
        <f>+Tabla1[[#This Row],[TOTAL CARTERA BRUTA]]+Tabla1[[#This Row],[ANTICIPOS POR APLICAR]]+Tabla1[[#This Row],[GIRO DIRECTO]]</f>
        <v>117131289.07999998</v>
      </c>
    </row>
    <row r="166" spans="1:16">
      <c r="A166" t="s">
        <v>105</v>
      </c>
      <c r="B166" s="14">
        <v>45747</v>
      </c>
      <c r="C166" t="s">
        <v>103</v>
      </c>
      <c r="D166">
        <v>860002183</v>
      </c>
      <c r="E166" t="s">
        <v>183</v>
      </c>
      <c r="F166" s="20">
        <v>0</v>
      </c>
      <c r="G166" s="20">
        <v>3026863</v>
      </c>
      <c r="H166" s="20">
        <v>25212747</v>
      </c>
      <c r="I166" s="20">
        <v>5119713</v>
      </c>
      <c r="J166" s="20">
        <v>0</v>
      </c>
      <c r="K166" s="20">
        <v>0</v>
      </c>
      <c r="L166" s="20">
        <v>7811005</v>
      </c>
      <c r="M166" s="20">
        <f>SUM(Tabla1[[#This Row],[0-30]:[SIN RADICAR]])</f>
        <v>41170328</v>
      </c>
      <c r="N166" s="20">
        <v>-285604</v>
      </c>
      <c r="O166" s="20">
        <v>0</v>
      </c>
      <c r="P166" s="20">
        <f>+Tabla1[[#This Row],[TOTAL CARTERA BRUTA]]+Tabla1[[#This Row],[ANTICIPOS POR APLICAR]]+Tabla1[[#This Row],[GIRO DIRECTO]]</f>
        <v>40884724</v>
      </c>
    </row>
    <row r="167" spans="1:16">
      <c r="A167" t="s">
        <v>105</v>
      </c>
      <c r="B167" s="14">
        <v>45747</v>
      </c>
      <c r="C167" t="s">
        <v>103</v>
      </c>
      <c r="D167">
        <v>860002184</v>
      </c>
      <c r="E167" t="s">
        <v>262</v>
      </c>
      <c r="F167" s="20">
        <v>0</v>
      </c>
      <c r="G167" s="20">
        <v>0</v>
      </c>
      <c r="H167" s="20">
        <v>0</v>
      </c>
      <c r="I167" s="20">
        <v>0</v>
      </c>
      <c r="J167" s="20">
        <v>11101730</v>
      </c>
      <c r="K167" s="20">
        <v>364702492</v>
      </c>
      <c r="L167" s="20">
        <v>0</v>
      </c>
      <c r="M167" s="20">
        <f>SUM(Tabla1[[#This Row],[0-30]:[SIN RADICAR]])</f>
        <v>375804222</v>
      </c>
      <c r="N167" s="20">
        <v>-1418412</v>
      </c>
      <c r="O167" s="20">
        <v>0</v>
      </c>
      <c r="P167" s="20">
        <f>+Tabla1[[#This Row],[TOTAL CARTERA BRUTA]]+Tabla1[[#This Row],[ANTICIPOS POR APLICAR]]+Tabla1[[#This Row],[GIRO DIRECTO]]</f>
        <v>374385810</v>
      </c>
    </row>
    <row r="168" spans="1:16">
      <c r="A168" t="s">
        <v>105</v>
      </c>
      <c r="B168" s="14">
        <v>45747</v>
      </c>
      <c r="C168" t="s">
        <v>103</v>
      </c>
      <c r="D168">
        <v>860002400</v>
      </c>
      <c r="E168" t="s">
        <v>184</v>
      </c>
      <c r="F168" s="20">
        <v>0</v>
      </c>
      <c r="G168" s="20">
        <v>27522688</v>
      </c>
      <c r="H168" s="20">
        <v>79999950</v>
      </c>
      <c r="I168" s="20">
        <v>129094014</v>
      </c>
      <c r="J168" s="20">
        <v>70634910</v>
      </c>
      <c r="K168" s="20">
        <v>407460932.10000002</v>
      </c>
      <c r="L168" s="20">
        <v>133283849</v>
      </c>
      <c r="M168" s="20">
        <f>SUM(Tabla1[[#This Row],[0-30]:[SIN RADICAR]])</f>
        <v>847996343.10000002</v>
      </c>
      <c r="N168" s="20">
        <v>-140089606</v>
      </c>
      <c r="O168" s="20">
        <v>0</v>
      </c>
      <c r="P168" s="20">
        <f>+Tabla1[[#This Row],[TOTAL CARTERA BRUTA]]+Tabla1[[#This Row],[ANTICIPOS POR APLICAR]]+Tabla1[[#This Row],[GIRO DIRECTO]]</f>
        <v>707906737.10000002</v>
      </c>
    </row>
    <row r="169" spans="1:16">
      <c r="A169" t="s">
        <v>105</v>
      </c>
      <c r="B169" s="14">
        <v>45747</v>
      </c>
      <c r="C169" t="s">
        <v>103</v>
      </c>
      <c r="D169">
        <v>860004875</v>
      </c>
      <c r="E169" t="s">
        <v>263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5457492</v>
      </c>
      <c r="L169" s="20">
        <v>0</v>
      </c>
      <c r="M169" s="20">
        <f>SUM(Tabla1[[#This Row],[0-30]:[SIN RADICAR]])</f>
        <v>5457492</v>
      </c>
      <c r="N169" s="20">
        <v>0</v>
      </c>
      <c r="O169" s="20">
        <v>0</v>
      </c>
      <c r="P169" s="20">
        <f>+Tabla1[[#This Row],[TOTAL CARTERA BRUTA]]+Tabla1[[#This Row],[ANTICIPOS POR APLICAR]]+Tabla1[[#This Row],[GIRO DIRECTO]]</f>
        <v>5457492</v>
      </c>
    </row>
    <row r="170" spans="1:16">
      <c r="A170" t="s">
        <v>105</v>
      </c>
      <c r="B170" s="14">
        <v>45747</v>
      </c>
      <c r="C170" t="s">
        <v>103</v>
      </c>
      <c r="D170">
        <v>860008645</v>
      </c>
      <c r="E170" t="s">
        <v>188</v>
      </c>
      <c r="F170" s="20">
        <v>0</v>
      </c>
      <c r="G170" s="20">
        <v>3435970</v>
      </c>
      <c r="H170" s="20">
        <v>0</v>
      </c>
      <c r="I170" s="20">
        <v>151366</v>
      </c>
      <c r="J170" s="20">
        <v>0</v>
      </c>
      <c r="K170" s="20">
        <v>0</v>
      </c>
      <c r="L170" s="20">
        <v>0</v>
      </c>
      <c r="M170" s="20">
        <f>SUM(Tabla1[[#This Row],[0-30]:[SIN RADICAR]])</f>
        <v>3587336</v>
      </c>
      <c r="N170" s="20">
        <v>0</v>
      </c>
      <c r="O170" s="20">
        <v>0</v>
      </c>
      <c r="P170" s="20">
        <f>+Tabla1[[#This Row],[TOTAL CARTERA BRUTA]]+Tabla1[[#This Row],[ANTICIPOS POR APLICAR]]+Tabla1[[#This Row],[GIRO DIRECTO]]</f>
        <v>3587336</v>
      </c>
    </row>
    <row r="171" spans="1:16">
      <c r="A171" t="s">
        <v>105</v>
      </c>
      <c r="B171" s="14">
        <v>45747</v>
      </c>
      <c r="C171" t="s">
        <v>103</v>
      </c>
      <c r="D171">
        <v>860009578</v>
      </c>
      <c r="E171" t="s">
        <v>190</v>
      </c>
      <c r="F171" s="20">
        <v>0</v>
      </c>
      <c r="G171" s="20">
        <v>0</v>
      </c>
      <c r="H171" s="20">
        <v>261200</v>
      </c>
      <c r="I171" s="20">
        <v>28045128</v>
      </c>
      <c r="J171" s="20">
        <v>1470209</v>
      </c>
      <c r="K171" s="20">
        <v>1025226366.88</v>
      </c>
      <c r="L171" s="20">
        <v>12088852</v>
      </c>
      <c r="M171" s="20">
        <f>SUM(Tabla1[[#This Row],[0-30]:[SIN RADICAR]])</f>
        <v>1067091755.88</v>
      </c>
      <c r="N171" s="20">
        <v>-690905</v>
      </c>
      <c r="O171" s="20">
        <v>0</v>
      </c>
      <c r="P171" s="20">
        <f>+Tabla1[[#This Row],[TOTAL CARTERA BRUTA]]+Tabla1[[#This Row],[ANTICIPOS POR APLICAR]]+Tabla1[[#This Row],[GIRO DIRECTO]]</f>
        <v>1066400850.88</v>
      </c>
    </row>
    <row r="172" spans="1:16">
      <c r="A172" t="s">
        <v>105</v>
      </c>
      <c r="B172" s="14">
        <v>45747</v>
      </c>
      <c r="C172" t="s">
        <v>103</v>
      </c>
      <c r="D172">
        <v>860028415</v>
      </c>
      <c r="E172" t="s">
        <v>264</v>
      </c>
      <c r="F172" s="20">
        <v>0</v>
      </c>
      <c r="G172" s="20">
        <v>0</v>
      </c>
      <c r="H172" s="20">
        <v>0</v>
      </c>
      <c r="I172" s="20">
        <v>0</v>
      </c>
      <c r="J172" s="20">
        <v>493328.2</v>
      </c>
      <c r="K172" s="20">
        <v>74204763.200000003</v>
      </c>
      <c r="L172" s="20">
        <v>278254</v>
      </c>
      <c r="M172" s="20">
        <f>SUM(Tabla1[[#This Row],[0-30]:[SIN RADICAR]])</f>
        <v>74976345.400000006</v>
      </c>
      <c r="N172" s="20">
        <v>0</v>
      </c>
      <c r="O172" s="20">
        <v>0</v>
      </c>
      <c r="P172" s="20">
        <f>+Tabla1[[#This Row],[TOTAL CARTERA BRUTA]]+Tabla1[[#This Row],[ANTICIPOS POR APLICAR]]+Tabla1[[#This Row],[GIRO DIRECTO]]</f>
        <v>74976345.400000006</v>
      </c>
    </row>
    <row r="173" spans="1:16">
      <c r="A173" t="s">
        <v>105</v>
      </c>
      <c r="B173" s="14">
        <v>45747</v>
      </c>
      <c r="C173" t="s">
        <v>103</v>
      </c>
      <c r="D173">
        <v>860037013</v>
      </c>
      <c r="E173" t="s">
        <v>265</v>
      </c>
      <c r="F173" s="20">
        <v>0</v>
      </c>
      <c r="G173" s="20">
        <v>29376151</v>
      </c>
      <c r="H173" s="20">
        <v>71485085</v>
      </c>
      <c r="I173" s="20">
        <v>142481620</v>
      </c>
      <c r="J173" s="20">
        <v>155929447</v>
      </c>
      <c r="K173" s="20">
        <v>205272929.89000002</v>
      </c>
      <c r="L173" s="20">
        <v>210063214</v>
      </c>
      <c r="M173" s="20">
        <f>SUM(Tabla1[[#This Row],[0-30]:[SIN RADICAR]])</f>
        <v>814608446.88999999</v>
      </c>
      <c r="N173" s="20">
        <v>-70749209</v>
      </c>
      <c r="O173" s="20">
        <v>0</v>
      </c>
      <c r="P173" s="20">
        <f>+Tabla1[[#This Row],[TOTAL CARTERA BRUTA]]+Tabla1[[#This Row],[ANTICIPOS POR APLICAR]]+Tabla1[[#This Row],[GIRO DIRECTO]]</f>
        <v>743859237.88999999</v>
      </c>
    </row>
    <row r="174" spans="1:16">
      <c r="A174" t="s">
        <v>105</v>
      </c>
      <c r="B174" s="14">
        <v>45747</v>
      </c>
      <c r="C174" t="s">
        <v>103</v>
      </c>
      <c r="D174">
        <v>860039988</v>
      </c>
      <c r="E174" t="s">
        <v>196</v>
      </c>
      <c r="F174" s="20">
        <v>0</v>
      </c>
      <c r="G174" s="20">
        <v>249088</v>
      </c>
      <c r="H174" s="20">
        <v>0</v>
      </c>
      <c r="I174" s="20">
        <v>0</v>
      </c>
      <c r="J174" s="20">
        <v>10816</v>
      </c>
      <c r="K174" s="20">
        <v>207370114</v>
      </c>
      <c r="L174" s="20">
        <v>86200</v>
      </c>
      <c r="M174" s="20">
        <f>SUM(Tabla1[[#This Row],[0-30]:[SIN RADICAR]])</f>
        <v>207716218</v>
      </c>
      <c r="N174" s="20">
        <v>0</v>
      </c>
      <c r="O174" s="20">
        <v>0</v>
      </c>
      <c r="P174" s="20">
        <f>+Tabla1[[#This Row],[TOTAL CARTERA BRUTA]]+Tabla1[[#This Row],[ANTICIPOS POR APLICAR]]+Tabla1[[#This Row],[GIRO DIRECTO]]</f>
        <v>207716218</v>
      </c>
    </row>
    <row r="175" spans="1:16">
      <c r="A175" t="s">
        <v>105</v>
      </c>
      <c r="B175" s="14">
        <v>45747</v>
      </c>
      <c r="C175" t="s">
        <v>103</v>
      </c>
      <c r="D175">
        <v>860524654</v>
      </c>
      <c r="E175" t="s">
        <v>206</v>
      </c>
      <c r="F175" s="20">
        <v>0</v>
      </c>
      <c r="G175" s="20">
        <v>160610</v>
      </c>
      <c r="H175" s="20">
        <v>0</v>
      </c>
      <c r="I175" s="20">
        <v>9996355</v>
      </c>
      <c r="J175" s="20">
        <v>6949834</v>
      </c>
      <c r="K175" s="20">
        <v>26202774</v>
      </c>
      <c r="L175" s="20">
        <v>0</v>
      </c>
      <c r="M175" s="20">
        <f>SUM(Tabla1[[#This Row],[0-30]:[SIN RADICAR]])</f>
        <v>43309573</v>
      </c>
      <c r="N175" s="20">
        <v>-10479608</v>
      </c>
      <c r="O175" s="20">
        <v>0</v>
      </c>
      <c r="P175" s="20">
        <f>+Tabla1[[#This Row],[TOTAL CARTERA BRUTA]]+Tabla1[[#This Row],[ANTICIPOS POR APLICAR]]+Tabla1[[#This Row],[GIRO DIRECTO]]</f>
        <v>32829965</v>
      </c>
    </row>
    <row r="176" spans="1:16">
      <c r="A176" t="s">
        <v>105</v>
      </c>
      <c r="B176" s="14">
        <v>45747</v>
      </c>
      <c r="C176" t="s">
        <v>103</v>
      </c>
      <c r="D176">
        <v>890903407</v>
      </c>
      <c r="E176" t="s">
        <v>266</v>
      </c>
      <c r="F176" s="20">
        <v>0</v>
      </c>
      <c r="G176" s="20">
        <v>3429187</v>
      </c>
      <c r="H176" s="20">
        <v>0</v>
      </c>
      <c r="I176" s="20">
        <v>15374625</v>
      </c>
      <c r="J176" s="20">
        <v>12963229</v>
      </c>
      <c r="K176" s="20">
        <v>76063486</v>
      </c>
      <c r="L176" s="20">
        <v>17197051</v>
      </c>
      <c r="M176" s="20">
        <f>SUM(Tabla1[[#This Row],[0-30]:[SIN RADICAR]])</f>
        <v>125027578</v>
      </c>
      <c r="N176" s="20">
        <v>-1633950</v>
      </c>
      <c r="O176" s="20">
        <v>0</v>
      </c>
      <c r="P176" s="20">
        <f>+Tabla1[[#This Row],[TOTAL CARTERA BRUTA]]+Tabla1[[#This Row],[ANTICIPOS POR APLICAR]]+Tabla1[[#This Row],[GIRO DIRECTO]]</f>
        <v>123393628</v>
      </c>
    </row>
    <row r="177" spans="1:19">
      <c r="A177" t="s">
        <v>105</v>
      </c>
      <c r="B177" s="14">
        <v>45747</v>
      </c>
      <c r="C177" t="s">
        <v>103</v>
      </c>
      <c r="D177">
        <v>891700037</v>
      </c>
      <c r="E177" t="s">
        <v>267</v>
      </c>
      <c r="F177" s="20">
        <v>0</v>
      </c>
      <c r="G177" s="20">
        <v>0</v>
      </c>
      <c r="H177" s="20">
        <v>0</v>
      </c>
      <c r="I177" s="20">
        <v>0</v>
      </c>
      <c r="J177" s="20">
        <v>6017883</v>
      </c>
      <c r="K177" s="20">
        <v>825878.83</v>
      </c>
      <c r="L177" s="20">
        <v>0</v>
      </c>
      <c r="M177" s="20">
        <f>SUM(Tabla1[[#This Row],[0-30]:[SIN RADICAR]])</f>
        <v>6843761.8300000001</v>
      </c>
      <c r="N177" s="20">
        <v>0</v>
      </c>
      <c r="O177" s="20">
        <v>0</v>
      </c>
      <c r="P177" s="20">
        <f>+Tabla1[[#This Row],[TOTAL CARTERA BRUTA]]+Tabla1[[#This Row],[ANTICIPOS POR APLICAR]]+Tabla1[[#This Row],[GIRO DIRECTO]]</f>
        <v>6843761.8300000001</v>
      </c>
    </row>
    <row r="178" spans="1:19">
      <c r="A178" t="s">
        <v>105</v>
      </c>
      <c r="B178" s="14">
        <v>45747</v>
      </c>
      <c r="C178" t="s">
        <v>103</v>
      </c>
      <c r="D178">
        <v>900200435</v>
      </c>
      <c r="E178" t="s">
        <v>268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11337674</v>
      </c>
      <c r="L178" s="20">
        <v>0</v>
      </c>
      <c r="M178" s="20">
        <f>SUM(Tabla1[[#This Row],[0-30]:[SIN RADICAR]])</f>
        <v>11337674</v>
      </c>
      <c r="N178" s="20">
        <v>0</v>
      </c>
      <c r="O178" s="20">
        <v>0</v>
      </c>
      <c r="P178" s="20">
        <f>+Tabla1[[#This Row],[TOTAL CARTERA BRUTA]]+Tabla1[[#This Row],[ANTICIPOS POR APLICAR]]+Tabla1[[#This Row],[GIRO DIRECTO]]</f>
        <v>11337674</v>
      </c>
    </row>
    <row r="179" spans="1:19">
      <c r="A179" t="s">
        <v>105</v>
      </c>
      <c r="B179" s="14">
        <v>45747</v>
      </c>
      <c r="C179" t="s">
        <v>33</v>
      </c>
      <c r="D179">
        <v>800088702</v>
      </c>
      <c r="E179" t="s">
        <v>106</v>
      </c>
      <c r="F179" s="20">
        <v>22611407</v>
      </c>
      <c r="G179" s="20">
        <v>48684552</v>
      </c>
      <c r="H179" s="20">
        <v>38316122</v>
      </c>
      <c r="I179" s="20">
        <v>30352548</v>
      </c>
      <c r="J179" s="20">
        <v>41918171</v>
      </c>
      <c r="K179" s="20">
        <v>104281455</v>
      </c>
      <c r="L179" s="20">
        <v>203445678</v>
      </c>
      <c r="M179" s="20">
        <f>SUM(Tabla1[[#This Row],[0-30]:[SIN RADICAR]])</f>
        <v>489609933</v>
      </c>
      <c r="N179" s="20">
        <v>-629602</v>
      </c>
      <c r="O179" s="20">
        <v>0</v>
      </c>
      <c r="P179" s="20">
        <f>+Tabla1[[#This Row],[TOTAL CARTERA BRUTA]]+Tabla1[[#This Row],[ANTICIPOS POR APLICAR]]+Tabla1[[#This Row],[GIRO DIRECTO]]</f>
        <v>488980331</v>
      </c>
    </row>
    <row r="180" spans="1:19">
      <c r="A180" t="s">
        <v>105</v>
      </c>
      <c r="B180" s="14">
        <v>45747</v>
      </c>
      <c r="C180" t="s">
        <v>33</v>
      </c>
      <c r="D180">
        <v>800130907</v>
      </c>
      <c r="E180" t="s">
        <v>108</v>
      </c>
      <c r="F180" s="20">
        <v>560340448</v>
      </c>
      <c r="G180" s="20">
        <v>142277289</v>
      </c>
      <c r="H180" s="20">
        <v>257497568</v>
      </c>
      <c r="I180" s="20">
        <v>117539240</v>
      </c>
      <c r="J180" s="20">
        <v>281746157</v>
      </c>
      <c r="K180" s="20">
        <v>203021779</v>
      </c>
      <c r="L180" s="20">
        <v>320337135</v>
      </c>
      <c r="M180" s="20">
        <f>SUM(Tabla1[[#This Row],[0-30]:[SIN RADICAR]])</f>
        <v>1882759616</v>
      </c>
      <c r="N180" s="20">
        <v>-207021636</v>
      </c>
      <c r="O180" s="20">
        <v>0</v>
      </c>
      <c r="P180" s="20">
        <f>+Tabla1[[#This Row],[TOTAL CARTERA BRUTA]]+Tabla1[[#This Row],[ANTICIPOS POR APLICAR]]+Tabla1[[#This Row],[GIRO DIRECTO]]</f>
        <v>1675737980</v>
      </c>
    </row>
    <row r="181" spans="1:19">
      <c r="A181" t="s">
        <v>105</v>
      </c>
      <c r="B181" s="14">
        <v>45747</v>
      </c>
      <c r="C181" t="s">
        <v>33</v>
      </c>
      <c r="D181">
        <v>800251440</v>
      </c>
      <c r="E181" t="s">
        <v>109</v>
      </c>
      <c r="F181" s="20">
        <v>255263809</v>
      </c>
      <c r="G181" s="20">
        <v>1497436315</v>
      </c>
      <c r="H181" s="20">
        <v>118664900</v>
      </c>
      <c r="I181" s="20">
        <v>952289174</v>
      </c>
      <c r="J181" s="20">
        <v>934293229</v>
      </c>
      <c r="K181" s="20">
        <v>309567458</v>
      </c>
      <c r="L181" s="20">
        <v>500760432.01999998</v>
      </c>
      <c r="M181" s="20">
        <f>SUM(Tabla1[[#This Row],[0-30]:[SIN RADICAR]])</f>
        <v>4568275317.0200005</v>
      </c>
      <c r="N181" s="20">
        <v>-1804396763</v>
      </c>
      <c r="O181" s="20">
        <v>0</v>
      </c>
      <c r="P181" s="20">
        <f>+Tabla1[[#This Row],[TOTAL CARTERA BRUTA]]+Tabla1[[#This Row],[ANTICIPOS POR APLICAR]]+Tabla1[[#This Row],[GIRO DIRECTO]]</f>
        <v>2763878554.0200005</v>
      </c>
    </row>
    <row r="182" spans="1:19">
      <c r="A182" t="s">
        <v>105</v>
      </c>
      <c r="B182" s="14">
        <v>45747</v>
      </c>
      <c r="C182" t="s">
        <v>33</v>
      </c>
      <c r="D182">
        <v>805001157</v>
      </c>
      <c r="E182" t="s">
        <v>110</v>
      </c>
      <c r="F182" s="20">
        <v>0</v>
      </c>
      <c r="G182" s="20">
        <v>376635</v>
      </c>
      <c r="H182" s="20">
        <v>0</v>
      </c>
      <c r="I182" s="20">
        <v>5980960</v>
      </c>
      <c r="J182" s="20">
        <v>3932236</v>
      </c>
      <c r="K182" s="20">
        <v>1041611</v>
      </c>
      <c r="L182" s="20">
        <v>257395</v>
      </c>
      <c r="M182" s="20">
        <f>SUM(Tabla1[[#This Row],[0-30]:[SIN RADICAR]])</f>
        <v>11588837</v>
      </c>
      <c r="N182" s="20">
        <v>0</v>
      </c>
      <c r="O182" s="20">
        <v>0</v>
      </c>
      <c r="P182" s="20">
        <f>+Tabla1[[#This Row],[TOTAL CARTERA BRUTA]]+Tabla1[[#This Row],[ANTICIPOS POR APLICAR]]+Tabla1[[#This Row],[GIRO DIRECTO]]</f>
        <v>11588837</v>
      </c>
    </row>
    <row r="183" spans="1:19">
      <c r="A183" t="s">
        <v>105</v>
      </c>
      <c r="B183" s="14">
        <v>45747</v>
      </c>
      <c r="C183" t="s">
        <v>33</v>
      </c>
      <c r="D183">
        <v>806008394</v>
      </c>
      <c r="E183" t="s">
        <v>111</v>
      </c>
      <c r="F183" s="20">
        <v>272940475</v>
      </c>
      <c r="G183" s="20">
        <v>245880364</v>
      </c>
      <c r="H183" s="20">
        <v>126972381</v>
      </c>
      <c r="I183" s="20">
        <v>124481508</v>
      </c>
      <c r="J183" s="20">
        <v>109319582</v>
      </c>
      <c r="K183" s="20">
        <v>33235038.260000002</v>
      </c>
      <c r="L183" s="20">
        <v>525132631</v>
      </c>
      <c r="M183" s="20">
        <f>SUM(Tabla1[[#This Row],[0-30]:[SIN RADICAR]])</f>
        <v>1437961979.26</v>
      </c>
      <c r="N183" s="20">
        <v>-449404549</v>
      </c>
      <c r="O183" s="20">
        <v>0</v>
      </c>
      <c r="P183" s="20">
        <f>+Tabla1[[#This Row],[TOTAL CARTERA BRUTA]]+Tabla1[[#This Row],[ANTICIPOS POR APLICAR]]+Tabla1[[#This Row],[GIRO DIRECTO]]</f>
        <v>988557430.25999999</v>
      </c>
    </row>
    <row r="184" spans="1:19">
      <c r="A184" t="s">
        <v>105</v>
      </c>
      <c r="B184" s="14">
        <v>45747</v>
      </c>
      <c r="C184" t="s">
        <v>33</v>
      </c>
      <c r="D184">
        <v>809008362</v>
      </c>
      <c r="E184" t="s">
        <v>112</v>
      </c>
      <c r="F184" s="20">
        <v>51817562</v>
      </c>
      <c r="G184" s="20">
        <v>23021055</v>
      </c>
      <c r="H184" s="20">
        <v>10692474</v>
      </c>
      <c r="I184" s="20">
        <v>48819815</v>
      </c>
      <c r="J184" s="20">
        <v>59731114</v>
      </c>
      <c r="K184" s="20">
        <v>42717880.049999997</v>
      </c>
      <c r="L184" s="20">
        <v>82701836</v>
      </c>
      <c r="M184" s="20">
        <f>SUM(Tabla1[[#This Row],[0-30]:[SIN RADICAR]])</f>
        <v>319501736.05000001</v>
      </c>
      <c r="N184" s="20">
        <v>0</v>
      </c>
      <c r="O184" s="20">
        <v>0</v>
      </c>
      <c r="P184" s="20">
        <f>+Tabla1[[#This Row],[TOTAL CARTERA BRUTA]]+Tabla1[[#This Row],[ANTICIPOS POR APLICAR]]+Tabla1[[#This Row],[GIRO DIRECTO]]</f>
        <v>319501736.05000001</v>
      </c>
    </row>
    <row r="185" spans="1:19">
      <c r="A185" t="s">
        <v>105</v>
      </c>
      <c r="B185" s="14">
        <v>45747</v>
      </c>
      <c r="C185" t="s">
        <v>33</v>
      </c>
      <c r="D185">
        <v>817001773</v>
      </c>
      <c r="E185" t="s">
        <v>113</v>
      </c>
      <c r="F185" s="20">
        <v>141500</v>
      </c>
      <c r="G185" s="20">
        <v>23731515</v>
      </c>
      <c r="H185" s="20">
        <v>8075321</v>
      </c>
      <c r="I185" s="20">
        <v>14757101</v>
      </c>
      <c r="J185" s="20">
        <v>179265491</v>
      </c>
      <c r="K185" s="20">
        <v>262586566.5</v>
      </c>
      <c r="L185" s="20">
        <v>5884704</v>
      </c>
      <c r="M185" s="20">
        <f>SUM(Tabla1[[#This Row],[0-30]:[SIN RADICAR]])</f>
        <v>494442198.5</v>
      </c>
      <c r="N185" s="20">
        <v>-1640292</v>
      </c>
      <c r="O185" s="20">
        <v>0</v>
      </c>
      <c r="P185" s="20">
        <f>+Tabla1[[#This Row],[TOTAL CARTERA BRUTA]]+Tabla1[[#This Row],[ANTICIPOS POR APLICAR]]+Tabla1[[#This Row],[GIRO DIRECTO]]</f>
        <v>492801906.5</v>
      </c>
    </row>
    <row r="186" spans="1:19">
      <c r="A186" t="s">
        <v>105</v>
      </c>
      <c r="B186" s="14">
        <v>45747</v>
      </c>
      <c r="C186" t="s">
        <v>33</v>
      </c>
      <c r="D186">
        <v>824001398</v>
      </c>
      <c r="E186" t="s">
        <v>114</v>
      </c>
      <c r="F186" s="20">
        <v>15449250</v>
      </c>
      <c r="G186" s="20">
        <v>6863510</v>
      </c>
      <c r="H186" s="20">
        <v>13180759</v>
      </c>
      <c r="I186" s="20">
        <v>25244771</v>
      </c>
      <c r="J186" s="20">
        <v>2729353</v>
      </c>
      <c r="K186" s="20">
        <v>20902360</v>
      </c>
      <c r="L186" s="20">
        <v>9561165</v>
      </c>
      <c r="M186" s="20">
        <f>SUM(Tabla1[[#This Row],[0-30]:[SIN RADICAR]])</f>
        <v>93931168</v>
      </c>
      <c r="N186" s="20">
        <v>-416183</v>
      </c>
      <c r="O186" s="20">
        <v>0</v>
      </c>
      <c r="P186" s="20">
        <f>+Tabla1[[#This Row],[TOTAL CARTERA BRUTA]]+Tabla1[[#This Row],[ANTICIPOS POR APLICAR]]+Tabla1[[#This Row],[GIRO DIRECTO]]</f>
        <v>93514985</v>
      </c>
    </row>
    <row r="187" spans="1:19">
      <c r="A187" t="s">
        <v>105</v>
      </c>
      <c r="B187" s="14">
        <v>45747</v>
      </c>
      <c r="C187" t="s">
        <v>33</v>
      </c>
      <c r="D187">
        <v>830003564</v>
      </c>
      <c r="E187" t="s">
        <v>115</v>
      </c>
      <c r="F187" s="20">
        <v>1508720633</v>
      </c>
      <c r="G187" s="20">
        <v>485157790</v>
      </c>
      <c r="H187" s="20">
        <v>582824956.39999998</v>
      </c>
      <c r="I187" s="20">
        <v>721970431.56999993</v>
      </c>
      <c r="J187" s="20">
        <v>368817215.07999992</v>
      </c>
      <c r="K187" s="20">
        <v>714294907.68999994</v>
      </c>
      <c r="L187" s="20">
        <v>3487676289</v>
      </c>
      <c r="M187" s="20">
        <f>SUM(Tabla1[[#This Row],[0-30]:[SIN RADICAR]])</f>
        <v>7869462222.7399998</v>
      </c>
      <c r="N187" s="20">
        <v>-1469866259.28</v>
      </c>
      <c r="O187" s="20">
        <v>0</v>
      </c>
      <c r="P187" s="20">
        <f>+Tabla1[[#This Row],[TOTAL CARTERA BRUTA]]+Tabla1[[#This Row],[ANTICIPOS POR APLICAR]]+Tabla1[[#This Row],[GIRO DIRECTO]]</f>
        <v>6399595963.46</v>
      </c>
      <c r="S187" s="11"/>
    </row>
    <row r="188" spans="1:19">
      <c r="A188" t="s">
        <v>105</v>
      </c>
      <c r="B188" s="14">
        <v>45747</v>
      </c>
      <c r="C188" t="s">
        <v>33</v>
      </c>
      <c r="D188">
        <v>830113831</v>
      </c>
      <c r="E188" t="s">
        <v>116</v>
      </c>
      <c r="F188" s="20">
        <v>25478754</v>
      </c>
      <c r="G188" s="20">
        <v>3269963</v>
      </c>
      <c r="H188" s="20">
        <v>9157165</v>
      </c>
      <c r="I188" s="20">
        <v>26470735</v>
      </c>
      <c r="J188" s="20">
        <v>13724134</v>
      </c>
      <c r="K188" s="20">
        <v>48038349</v>
      </c>
      <c r="L188" s="20">
        <v>24281110</v>
      </c>
      <c r="M188" s="20">
        <f>SUM(Tabla1[[#This Row],[0-30]:[SIN RADICAR]])</f>
        <v>150420210</v>
      </c>
      <c r="N188" s="20">
        <v>-26986152</v>
      </c>
      <c r="O188" s="20">
        <v>0</v>
      </c>
      <c r="P188" s="20">
        <f>+Tabla1[[#This Row],[TOTAL CARTERA BRUTA]]+Tabla1[[#This Row],[ANTICIPOS POR APLICAR]]+Tabla1[[#This Row],[GIRO DIRECTO]]</f>
        <v>123434058</v>
      </c>
    </row>
    <row r="189" spans="1:19">
      <c r="A189" t="s">
        <v>105</v>
      </c>
      <c r="B189" s="14">
        <v>45747</v>
      </c>
      <c r="C189" t="s">
        <v>33</v>
      </c>
      <c r="D189">
        <v>837000084</v>
      </c>
      <c r="E189" t="s">
        <v>117</v>
      </c>
      <c r="F189" s="20">
        <v>0</v>
      </c>
      <c r="G189" s="20">
        <v>10695248</v>
      </c>
      <c r="H189" s="20">
        <v>801000</v>
      </c>
      <c r="I189" s="20">
        <v>21469860</v>
      </c>
      <c r="J189" s="20">
        <v>297900</v>
      </c>
      <c r="K189" s="20">
        <v>87750103.049999982</v>
      </c>
      <c r="L189" s="20">
        <v>20555703</v>
      </c>
      <c r="M189" s="20">
        <f>SUM(Tabla1[[#This Row],[0-30]:[SIN RADICAR]])</f>
        <v>141569814.04999998</v>
      </c>
      <c r="N189" s="20">
        <v>-28205149</v>
      </c>
      <c r="O189" s="20">
        <v>0</v>
      </c>
      <c r="P189" s="20">
        <f>+Tabla1[[#This Row],[TOTAL CARTERA BRUTA]]+Tabla1[[#This Row],[ANTICIPOS POR APLICAR]]+Tabla1[[#This Row],[GIRO DIRECTO]]</f>
        <v>113364665.04999998</v>
      </c>
    </row>
    <row r="190" spans="1:19">
      <c r="A190" t="s">
        <v>105</v>
      </c>
      <c r="B190" s="14">
        <v>45747</v>
      </c>
      <c r="C190" t="s">
        <v>33</v>
      </c>
      <c r="D190">
        <v>839000495</v>
      </c>
      <c r="E190" t="s">
        <v>269</v>
      </c>
      <c r="F190" s="20">
        <v>20174083</v>
      </c>
      <c r="G190" s="20">
        <v>2884716</v>
      </c>
      <c r="H190" s="20">
        <v>99300</v>
      </c>
      <c r="I190" s="20">
        <v>0</v>
      </c>
      <c r="J190" s="20">
        <v>0</v>
      </c>
      <c r="K190" s="20">
        <v>0</v>
      </c>
      <c r="L190" s="20">
        <v>16339649</v>
      </c>
      <c r="M190" s="20">
        <f>SUM(Tabla1[[#This Row],[0-30]:[SIN RADICAR]])</f>
        <v>39497748</v>
      </c>
      <c r="N190" s="20">
        <v>-442636</v>
      </c>
      <c r="O190" s="20">
        <v>0</v>
      </c>
      <c r="P190" s="20">
        <f>+Tabla1[[#This Row],[TOTAL CARTERA BRUTA]]+Tabla1[[#This Row],[ANTICIPOS POR APLICAR]]+Tabla1[[#This Row],[GIRO DIRECTO]]</f>
        <v>39055112</v>
      </c>
    </row>
    <row r="191" spans="1:19">
      <c r="A191" t="s">
        <v>105</v>
      </c>
      <c r="B191" s="14">
        <v>45747</v>
      </c>
      <c r="C191" t="s">
        <v>33</v>
      </c>
      <c r="D191">
        <v>860066942</v>
      </c>
      <c r="E191" t="s">
        <v>118</v>
      </c>
      <c r="F191" s="20">
        <v>423612197</v>
      </c>
      <c r="G191" s="20">
        <v>196112788</v>
      </c>
      <c r="H191" s="20">
        <v>141622271</v>
      </c>
      <c r="I191" s="20">
        <v>209079327</v>
      </c>
      <c r="J191" s="20">
        <v>33796189</v>
      </c>
      <c r="K191" s="20">
        <v>100398684</v>
      </c>
      <c r="L191" s="20">
        <v>308997487</v>
      </c>
      <c r="M191" s="20">
        <f>SUM(Tabla1[[#This Row],[0-30]:[SIN RADICAR]])</f>
        <v>1413618943</v>
      </c>
      <c r="N191" s="20">
        <v>-1460105</v>
      </c>
      <c r="O191" s="20">
        <v>0</v>
      </c>
      <c r="P191" s="20">
        <f>+Tabla1[[#This Row],[TOTAL CARTERA BRUTA]]+Tabla1[[#This Row],[ANTICIPOS POR APLICAR]]+Tabla1[[#This Row],[GIRO DIRECTO]]</f>
        <v>1412158838</v>
      </c>
    </row>
    <row r="192" spans="1:19">
      <c r="A192" t="s">
        <v>105</v>
      </c>
      <c r="B192" s="14">
        <v>45747</v>
      </c>
      <c r="C192" t="s">
        <v>33</v>
      </c>
      <c r="D192">
        <v>890102044</v>
      </c>
      <c r="E192" t="s">
        <v>119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46601426.030000001</v>
      </c>
      <c r="L192" s="20">
        <v>0</v>
      </c>
      <c r="M192" s="20">
        <f>SUM(Tabla1[[#This Row],[0-30]:[SIN RADICAR]])</f>
        <v>46601426.030000001</v>
      </c>
      <c r="N192" s="20">
        <v>-36997372</v>
      </c>
      <c r="O192" s="20">
        <v>0</v>
      </c>
      <c r="P192" s="20">
        <f>+Tabla1[[#This Row],[TOTAL CARTERA BRUTA]]+Tabla1[[#This Row],[ANTICIPOS POR APLICAR]]+Tabla1[[#This Row],[GIRO DIRECTO]]</f>
        <v>9604054.0300000012</v>
      </c>
    </row>
    <row r="193" spans="1:16">
      <c r="A193" t="s">
        <v>105</v>
      </c>
      <c r="B193" s="14">
        <v>45747</v>
      </c>
      <c r="C193" t="s">
        <v>33</v>
      </c>
      <c r="D193">
        <v>890303093</v>
      </c>
      <c r="E193" t="s">
        <v>120</v>
      </c>
      <c r="F193" s="20">
        <v>0</v>
      </c>
      <c r="G193" s="20">
        <v>311900</v>
      </c>
      <c r="H193" s="20">
        <v>0</v>
      </c>
      <c r="I193" s="20">
        <v>1433797</v>
      </c>
      <c r="J193" s="20">
        <v>948654</v>
      </c>
      <c r="K193" s="20">
        <v>14514122</v>
      </c>
      <c r="L193" s="20">
        <v>1666915</v>
      </c>
      <c r="M193" s="20">
        <f>SUM(Tabla1[[#This Row],[0-30]:[SIN RADICAR]])</f>
        <v>18875388</v>
      </c>
      <c r="N193" s="20">
        <v>-12765341</v>
      </c>
      <c r="O193" s="20">
        <v>0</v>
      </c>
      <c r="P193" s="20">
        <f>+Tabla1[[#This Row],[TOTAL CARTERA BRUTA]]+Tabla1[[#This Row],[ANTICIPOS POR APLICAR]]+Tabla1[[#This Row],[GIRO DIRECTO]]</f>
        <v>6110047</v>
      </c>
    </row>
    <row r="194" spans="1:16">
      <c r="A194" t="s">
        <v>105</v>
      </c>
      <c r="B194" s="14">
        <v>45747</v>
      </c>
      <c r="C194" t="s">
        <v>33</v>
      </c>
      <c r="D194">
        <v>890500675</v>
      </c>
      <c r="E194" t="s">
        <v>121</v>
      </c>
      <c r="F194" s="20">
        <v>888640</v>
      </c>
      <c r="G194" s="20">
        <v>675479</v>
      </c>
      <c r="H194" s="20">
        <v>11909048</v>
      </c>
      <c r="I194" s="20">
        <v>2102204</v>
      </c>
      <c r="J194" s="20">
        <v>735900</v>
      </c>
      <c r="K194" s="20">
        <v>1763945.2</v>
      </c>
      <c r="L194" s="20">
        <v>24293584</v>
      </c>
      <c r="M194" s="20">
        <f>SUM(Tabla1[[#This Row],[0-30]:[SIN RADICAR]])</f>
        <v>42368800.200000003</v>
      </c>
      <c r="N194" s="20">
        <v>-4944611</v>
      </c>
      <c r="O194" s="20">
        <v>0</v>
      </c>
      <c r="P194" s="20">
        <f>+Tabla1[[#This Row],[TOTAL CARTERA BRUTA]]+Tabla1[[#This Row],[ANTICIPOS POR APLICAR]]+Tabla1[[#This Row],[GIRO DIRECTO]]</f>
        <v>37424189.200000003</v>
      </c>
    </row>
    <row r="195" spans="1:16">
      <c r="A195" t="s">
        <v>105</v>
      </c>
      <c r="B195" s="14">
        <v>45747</v>
      </c>
      <c r="C195" t="s">
        <v>33</v>
      </c>
      <c r="D195">
        <v>891600091</v>
      </c>
      <c r="E195" t="s">
        <v>122</v>
      </c>
      <c r="F195" s="20">
        <v>20062959</v>
      </c>
      <c r="G195" s="20">
        <v>0</v>
      </c>
      <c r="H195" s="20">
        <v>12796503</v>
      </c>
      <c r="I195" s="20">
        <v>574900</v>
      </c>
      <c r="J195" s="20">
        <v>9033436</v>
      </c>
      <c r="K195" s="20">
        <v>35616745</v>
      </c>
      <c r="L195" s="20">
        <v>96912519</v>
      </c>
      <c r="M195" s="20">
        <f>SUM(Tabla1[[#This Row],[0-30]:[SIN RADICAR]])</f>
        <v>174997062</v>
      </c>
      <c r="N195" s="20">
        <v>-12566403</v>
      </c>
      <c r="O195" s="20">
        <v>0</v>
      </c>
      <c r="P195" s="20">
        <f>+Tabla1[[#This Row],[TOTAL CARTERA BRUTA]]+Tabla1[[#This Row],[ANTICIPOS POR APLICAR]]+Tabla1[[#This Row],[GIRO DIRECTO]]</f>
        <v>162430659</v>
      </c>
    </row>
    <row r="196" spans="1:16">
      <c r="A196" t="s">
        <v>105</v>
      </c>
      <c r="B196" s="14">
        <v>45747</v>
      </c>
      <c r="C196" t="s">
        <v>33</v>
      </c>
      <c r="D196">
        <v>891856000</v>
      </c>
      <c r="E196" t="s">
        <v>123</v>
      </c>
      <c r="F196" s="20">
        <v>5173740</v>
      </c>
      <c r="G196" s="20">
        <v>109371409</v>
      </c>
      <c r="H196" s="20">
        <v>0</v>
      </c>
      <c r="I196" s="20">
        <v>103226011</v>
      </c>
      <c r="J196" s="20">
        <v>115191563</v>
      </c>
      <c r="K196" s="20">
        <v>42808240.840000004</v>
      </c>
      <c r="L196" s="20">
        <v>73593259</v>
      </c>
      <c r="M196" s="20">
        <f>SUM(Tabla1[[#This Row],[0-30]:[SIN RADICAR]])</f>
        <v>449364222.84000003</v>
      </c>
      <c r="N196" s="20">
        <v>-22310</v>
      </c>
      <c r="O196" s="20">
        <v>0</v>
      </c>
      <c r="P196" s="20">
        <f>+Tabla1[[#This Row],[TOTAL CARTERA BRUTA]]+Tabla1[[#This Row],[ANTICIPOS POR APLICAR]]+Tabla1[[#This Row],[GIRO DIRECTO]]</f>
        <v>449341912.84000003</v>
      </c>
    </row>
    <row r="197" spans="1:16">
      <c r="A197" t="s">
        <v>105</v>
      </c>
      <c r="B197" s="14">
        <v>45747</v>
      </c>
      <c r="C197" t="s">
        <v>33</v>
      </c>
      <c r="D197">
        <v>900156264</v>
      </c>
      <c r="E197" t="s">
        <v>124</v>
      </c>
      <c r="F197" s="20">
        <v>949126458</v>
      </c>
      <c r="G197" s="20">
        <v>1074715296.5</v>
      </c>
      <c r="H197" s="20">
        <v>585884819</v>
      </c>
      <c r="I197" s="20">
        <v>1622812696</v>
      </c>
      <c r="J197" s="20">
        <v>2438830555.7999983</v>
      </c>
      <c r="K197" s="20">
        <v>2089018904.1499994</v>
      </c>
      <c r="L197" s="20">
        <v>1473811606</v>
      </c>
      <c r="M197" s="20">
        <f>SUM(Tabla1[[#This Row],[0-30]:[SIN RADICAR]])</f>
        <v>10234200335.449997</v>
      </c>
      <c r="N197" s="20">
        <v>-2175482710</v>
      </c>
      <c r="O197" s="20">
        <v>0</v>
      </c>
      <c r="P197" s="20">
        <f>+Tabla1[[#This Row],[TOTAL CARTERA BRUTA]]+Tabla1[[#This Row],[ANTICIPOS POR APLICAR]]+Tabla1[[#This Row],[GIRO DIRECTO]]</f>
        <v>8058717625.4499969</v>
      </c>
    </row>
    <row r="198" spans="1:16">
      <c r="A198" t="s">
        <v>105</v>
      </c>
      <c r="B198" s="14">
        <v>45747</v>
      </c>
      <c r="C198" t="s">
        <v>33</v>
      </c>
      <c r="D198">
        <v>900226715</v>
      </c>
      <c r="E198" t="s">
        <v>125</v>
      </c>
      <c r="F198" s="20">
        <v>593252789</v>
      </c>
      <c r="G198" s="20">
        <v>777955198</v>
      </c>
      <c r="H198" s="20">
        <v>805238465</v>
      </c>
      <c r="I198" s="20">
        <v>1324263182</v>
      </c>
      <c r="J198" s="20">
        <v>1439941120</v>
      </c>
      <c r="K198" s="20">
        <v>1659653887.4799998</v>
      </c>
      <c r="L198" s="20">
        <v>841089245</v>
      </c>
      <c r="M198" s="20">
        <f>SUM(Tabla1[[#This Row],[0-30]:[SIN RADICAR]])</f>
        <v>7441393886.4799995</v>
      </c>
      <c r="N198" s="20">
        <v>-1815329067</v>
      </c>
      <c r="O198" s="20">
        <v>0</v>
      </c>
      <c r="P198" s="20">
        <f>+Tabla1[[#This Row],[TOTAL CARTERA BRUTA]]+Tabla1[[#This Row],[ANTICIPOS POR APLICAR]]+Tabla1[[#This Row],[GIRO DIRECTO]]</f>
        <v>5626064819.4799995</v>
      </c>
    </row>
    <row r="199" spans="1:16">
      <c r="A199" t="s">
        <v>105</v>
      </c>
      <c r="B199" s="14">
        <v>45747</v>
      </c>
      <c r="C199" t="s">
        <v>33</v>
      </c>
      <c r="D199">
        <v>900298372</v>
      </c>
      <c r="E199" t="s">
        <v>126</v>
      </c>
      <c r="F199" s="20">
        <v>3113098441</v>
      </c>
      <c r="G199" s="20">
        <v>2271976783</v>
      </c>
      <c r="H199" s="20">
        <v>1710573328</v>
      </c>
      <c r="I199" s="20">
        <v>2652793556</v>
      </c>
      <c r="J199" s="20">
        <v>999628088</v>
      </c>
      <c r="K199" s="20">
        <v>188519265</v>
      </c>
      <c r="L199" s="20">
        <v>20586263197</v>
      </c>
      <c r="M199" s="20">
        <f>SUM(Tabla1[[#This Row],[0-30]:[SIN RADICAR]])</f>
        <v>31522852658</v>
      </c>
      <c r="N199" s="20">
        <v>-1001610669</v>
      </c>
      <c r="O199" s="20">
        <v>0</v>
      </c>
      <c r="P199" s="20">
        <f>+Tabla1[[#This Row],[TOTAL CARTERA BRUTA]]+Tabla1[[#This Row],[ANTICIPOS POR APLICAR]]+Tabla1[[#This Row],[GIRO DIRECTO]]</f>
        <v>30521241989</v>
      </c>
    </row>
    <row r="200" spans="1:16">
      <c r="A200" t="s">
        <v>105</v>
      </c>
      <c r="B200" s="14">
        <v>45747</v>
      </c>
      <c r="C200" t="s">
        <v>33</v>
      </c>
      <c r="D200">
        <v>900604350</v>
      </c>
      <c r="E200" t="s">
        <v>127</v>
      </c>
      <c r="F200" s="20">
        <v>7474615</v>
      </c>
      <c r="G200" s="20">
        <v>55869854.230000004</v>
      </c>
      <c r="H200" s="20">
        <v>90852972</v>
      </c>
      <c r="I200" s="20">
        <v>151911194.25999999</v>
      </c>
      <c r="J200" s="20">
        <v>225326641.04000002</v>
      </c>
      <c r="K200" s="20">
        <v>791341356.61999989</v>
      </c>
      <c r="L200" s="20">
        <v>98315434</v>
      </c>
      <c r="M200" s="20">
        <f>SUM(Tabla1[[#This Row],[0-30]:[SIN RADICAR]])</f>
        <v>1421092067.1499999</v>
      </c>
      <c r="N200" s="20">
        <v>-40038094</v>
      </c>
      <c r="O200" s="20">
        <v>0</v>
      </c>
      <c r="P200" s="20">
        <f>+Tabla1[[#This Row],[TOTAL CARTERA BRUTA]]+Tabla1[[#This Row],[ANTICIPOS POR APLICAR]]+Tabla1[[#This Row],[GIRO DIRECTO]]</f>
        <v>1381053973.1499999</v>
      </c>
    </row>
    <row r="201" spans="1:16">
      <c r="A201" t="s">
        <v>105</v>
      </c>
      <c r="B201" s="14">
        <v>45747</v>
      </c>
      <c r="C201" t="s">
        <v>33</v>
      </c>
      <c r="D201">
        <v>900914254</v>
      </c>
      <c r="E201" t="s">
        <v>128</v>
      </c>
      <c r="F201" s="20">
        <v>0</v>
      </c>
      <c r="G201" s="20">
        <v>0</v>
      </c>
      <c r="H201" s="20">
        <v>0</v>
      </c>
      <c r="I201" s="20">
        <v>130000</v>
      </c>
      <c r="J201" s="20">
        <v>0</v>
      </c>
      <c r="K201" s="20">
        <v>0</v>
      </c>
      <c r="L201" s="20">
        <v>5356804</v>
      </c>
      <c r="M201" s="20">
        <f>SUM(Tabla1[[#This Row],[0-30]:[SIN RADICAR]])</f>
        <v>5486804</v>
      </c>
      <c r="N201" s="20">
        <v>0</v>
      </c>
      <c r="O201" s="20">
        <v>0</v>
      </c>
      <c r="P201" s="20">
        <f>+Tabla1[[#This Row],[TOTAL CARTERA BRUTA]]+Tabla1[[#This Row],[ANTICIPOS POR APLICAR]]+Tabla1[[#This Row],[GIRO DIRECTO]]</f>
        <v>5486804</v>
      </c>
    </row>
    <row r="202" spans="1:16">
      <c r="A202" t="s">
        <v>105</v>
      </c>
      <c r="B202" s="14">
        <v>45747</v>
      </c>
      <c r="C202" t="s">
        <v>33</v>
      </c>
      <c r="D202">
        <v>900935126</v>
      </c>
      <c r="E202" t="s">
        <v>129</v>
      </c>
      <c r="F202" s="20">
        <v>85361032</v>
      </c>
      <c r="G202" s="20">
        <v>196102216</v>
      </c>
      <c r="H202" s="20">
        <v>84755990</v>
      </c>
      <c r="I202" s="20">
        <v>86111664</v>
      </c>
      <c r="J202" s="20">
        <v>205443307</v>
      </c>
      <c r="K202" s="20">
        <v>641142986</v>
      </c>
      <c r="L202" s="20">
        <v>189489088</v>
      </c>
      <c r="M202" s="20">
        <f>SUM(Tabla1[[#This Row],[0-30]:[SIN RADICAR]])</f>
        <v>1488406283</v>
      </c>
      <c r="N202" s="20">
        <v>-992835.92999999993</v>
      </c>
      <c r="O202" s="20">
        <v>0</v>
      </c>
      <c r="P202" s="20">
        <f>+Tabla1[[#This Row],[TOTAL CARTERA BRUTA]]+Tabla1[[#This Row],[ANTICIPOS POR APLICAR]]+Tabla1[[#This Row],[GIRO DIRECTO]]</f>
        <v>1487413447.0699999</v>
      </c>
    </row>
    <row r="203" spans="1:16">
      <c r="A203" t="s">
        <v>105</v>
      </c>
      <c r="B203" s="14">
        <v>45747</v>
      </c>
      <c r="C203" t="s">
        <v>33</v>
      </c>
      <c r="D203">
        <v>901021565</v>
      </c>
      <c r="E203" t="s">
        <v>130</v>
      </c>
      <c r="F203" s="20">
        <v>19247665</v>
      </c>
      <c r="G203" s="20">
        <v>82852126</v>
      </c>
      <c r="H203" s="20">
        <v>37133788</v>
      </c>
      <c r="I203" s="20">
        <v>41891539</v>
      </c>
      <c r="J203" s="20">
        <v>12382977</v>
      </c>
      <c r="K203" s="20">
        <v>434318494</v>
      </c>
      <c r="L203" s="20">
        <v>78136783</v>
      </c>
      <c r="M203" s="20">
        <f>SUM(Tabla1[[#This Row],[0-30]:[SIN RADICAR]])</f>
        <v>705963372</v>
      </c>
      <c r="N203" s="20">
        <v>-41415500</v>
      </c>
      <c r="O203" s="20">
        <v>0</v>
      </c>
      <c r="P203" s="20">
        <f>+Tabla1[[#This Row],[TOTAL CARTERA BRUTA]]+Tabla1[[#This Row],[ANTICIPOS POR APLICAR]]+Tabla1[[#This Row],[GIRO DIRECTO]]</f>
        <v>664547872</v>
      </c>
    </row>
    <row r="204" spans="1:16">
      <c r="A204" t="s">
        <v>105</v>
      </c>
      <c r="B204" s="14">
        <v>45747</v>
      </c>
      <c r="C204" t="s">
        <v>33</v>
      </c>
      <c r="D204">
        <v>901543211</v>
      </c>
      <c r="E204" t="s">
        <v>131</v>
      </c>
      <c r="F204" s="20">
        <v>760046427</v>
      </c>
      <c r="G204" s="20">
        <v>6957178</v>
      </c>
      <c r="H204" s="20">
        <v>204250057</v>
      </c>
      <c r="I204" s="20">
        <v>402082614</v>
      </c>
      <c r="J204" s="20">
        <v>1360190604.6500001</v>
      </c>
      <c r="K204" s="20">
        <v>270807709.25</v>
      </c>
      <c r="L204" s="20">
        <v>1503692540</v>
      </c>
      <c r="M204" s="20">
        <f>SUM(Tabla1[[#This Row],[0-30]:[SIN RADICAR]])</f>
        <v>4508027129.8999996</v>
      </c>
      <c r="N204" s="20">
        <v>-362976994.89999998</v>
      </c>
      <c r="O204" s="20">
        <v>0</v>
      </c>
      <c r="P204" s="20">
        <f>+Tabla1[[#This Row],[TOTAL CARTERA BRUTA]]+Tabla1[[#This Row],[ANTICIPOS POR APLICAR]]+Tabla1[[#This Row],[GIRO DIRECTO]]</f>
        <v>4145050134.9999995</v>
      </c>
    </row>
    <row r="205" spans="1:16">
      <c r="A205" t="s">
        <v>105</v>
      </c>
      <c r="B205" s="14">
        <v>45747</v>
      </c>
      <c r="C205" t="s">
        <v>33</v>
      </c>
      <c r="D205">
        <v>901543761</v>
      </c>
      <c r="E205" t="s">
        <v>132</v>
      </c>
      <c r="F205" s="20">
        <v>0</v>
      </c>
      <c r="G205" s="20">
        <v>0</v>
      </c>
      <c r="H205" s="20">
        <v>49400</v>
      </c>
      <c r="I205" s="20">
        <v>44623614</v>
      </c>
      <c r="J205" s="20">
        <v>88109626</v>
      </c>
      <c r="K205" s="20">
        <v>75022204</v>
      </c>
      <c r="L205" s="20">
        <v>183418349</v>
      </c>
      <c r="M205" s="20">
        <f>SUM(Tabla1[[#This Row],[0-30]:[SIN RADICAR]])</f>
        <v>391223193</v>
      </c>
      <c r="N205" s="20">
        <v>-47258615</v>
      </c>
      <c r="O205" s="20">
        <v>0</v>
      </c>
      <c r="P205" s="20">
        <f>+Tabla1[[#This Row],[TOTAL CARTERA BRUTA]]+Tabla1[[#This Row],[ANTICIPOS POR APLICAR]]+Tabla1[[#This Row],[GIRO DIRECTO]]</f>
        <v>343964578</v>
      </c>
    </row>
    <row r="206" spans="1:16">
      <c r="A206" t="s">
        <v>105</v>
      </c>
      <c r="B206" s="14">
        <v>45747</v>
      </c>
      <c r="C206" t="s">
        <v>33</v>
      </c>
      <c r="D206">
        <v>901438242</v>
      </c>
      <c r="E206" t="s">
        <v>133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86200</v>
      </c>
      <c r="M206" s="20">
        <f>SUM(Tabla1[[#This Row],[0-30]:[SIN RADICAR]])</f>
        <v>86200</v>
      </c>
      <c r="N206" s="20">
        <v>0</v>
      </c>
      <c r="O206" s="20">
        <v>0</v>
      </c>
      <c r="P206" s="20">
        <f>+Tabla1[[#This Row],[TOTAL CARTERA BRUTA]]+Tabla1[[#This Row],[ANTICIPOS POR APLICAR]]+Tabla1[[#This Row],[GIRO DIRECTO]]</f>
        <v>86200</v>
      </c>
    </row>
    <row r="207" spans="1:16">
      <c r="A207" t="s">
        <v>105</v>
      </c>
      <c r="B207" s="14">
        <v>45747</v>
      </c>
      <c r="C207" t="s">
        <v>26</v>
      </c>
      <c r="D207">
        <v>100100</v>
      </c>
      <c r="E207" t="s">
        <v>270</v>
      </c>
      <c r="F207" s="21">
        <v>10692751</v>
      </c>
      <c r="G207" s="21">
        <v>13506350</v>
      </c>
      <c r="H207" s="21">
        <v>15618599</v>
      </c>
      <c r="I207" s="21">
        <v>107211549</v>
      </c>
      <c r="J207" s="21">
        <v>138805496</v>
      </c>
      <c r="K207" s="21">
        <v>4983014684</v>
      </c>
      <c r="L207" s="20">
        <v>0</v>
      </c>
      <c r="M207" s="20">
        <f>SUM(Tabla1[[#This Row],[0-30]:[SIN RADICAR]])</f>
        <v>5268849429</v>
      </c>
      <c r="N207" s="20">
        <v>0</v>
      </c>
      <c r="O207" s="20">
        <v>0</v>
      </c>
      <c r="P207" s="20">
        <f>+Tabla1[[#This Row],[TOTAL CARTERA BRUTA]]+Tabla1[[#This Row],[ANTICIPOS POR APLICAR]]+Tabla1[[#This Row],[GIRO DIRECTO]]</f>
        <v>5268849429</v>
      </c>
    </row>
  </sheetData>
  <sheetProtection insertRows="0" deleteRows="0" selectLockedCells="1" autoFilter="0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57027-C1BE-4CC2-BF83-CCDEB2EB3EC0}">
  <dimension ref="A1:B75"/>
  <sheetViews>
    <sheetView topLeftCell="A64" workbookViewId="0">
      <selection sqref="A1:B75"/>
    </sheetView>
  </sheetViews>
  <sheetFormatPr baseColWidth="10" defaultColWidth="8.69921875" defaultRowHeight="13.8"/>
  <cols>
    <col min="1" max="1" width="40.19921875" bestFit="1" customWidth="1"/>
    <col min="2" max="2" width="34.5" bestFit="1" customWidth="1"/>
  </cols>
  <sheetData>
    <row r="1" spans="1:2">
      <c r="A1" s="1" t="s">
        <v>15</v>
      </c>
      <c r="B1" s="2" t="s">
        <v>16</v>
      </c>
    </row>
    <row r="2" spans="1:2">
      <c r="A2" s="3" t="s">
        <v>17</v>
      </c>
      <c r="B2" s="4" t="s">
        <v>18</v>
      </c>
    </row>
    <row r="3" spans="1:2">
      <c r="A3" s="3" t="s">
        <v>20</v>
      </c>
      <c r="B3" s="4" t="s">
        <v>18</v>
      </c>
    </row>
    <row r="4" spans="1:2">
      <c r="A4" s="3" t="s">
        <v>22</v>
      </c>
      <c r="B4" s="4" t="s">
        <v>18</v>
      </c>
    </row>
    <row r="5" spans="1:2">
      <c r="A5" s="5" t="s">
        <v>23</v>
      </c>
      <c r="B5" s="4" t="s">
        <v>24</v>
      </c>
    </row>
    <row r="6" spans="1:2">
      <c r="A6" s="3" t="s">
        <v>25</v>
      </c>
      <c r="B6" s="4" t="s">
        <v>26</v>
      </c>
    </row>
    <row r="7" spans="1:2">
      <c r="A7" s="5" t="s">
        <v>27</v>
      </c>
      <c r="B7" s="4" t="s">
        <v>103</v>
      </c>
    </row>
    <row r="8" spans="1:2">
      <c r="A8" s="3" t="s">
        <v>28</v>
      </c>
      <c r="B8" s="4" t="s">
        <v>33</v>
      </c>
    </row>
    <row r="9" spans="1:2">
      <c r="A9" s="3" t="s">
        <v>29</v>
      </c>
      <c r="B9" s="4" t="s">
        <v>30</v>
      </c>
    </row>
    <row r="10" spans="1:2">
      <c r="A10" s="5" t="s">
        <v>31</v>
      </c>
      <c r="B10" s="4" t="s">
        <v>24</v>
      </c>
    </row>
    <row r="11" spans="1:2">
      <c r="A11" s="3" t="s">
        <v>32</v>
      </c>
      <c r="B11" s="4" t="s">
        <v>33</v>
      </c>
    </row>
    <row r="12" spans="1:2">
      <c r="A12" s="3" t="s">
        <v>34</v>
      </c>
      <c r="B12" s="4" t="s">
        <v>33</v>
      </c>
    </row>
    <row r="13" spans="1:2">
      <c r="A13" s="3" t="s">
        <v>35</v>
      </c>
      <c r="B13" s="4" t="s">
        <v>30</v>
      </c>
    </row>
    <row r="14" spans="1:2">
      <c r="A14" s="3" t="s">
        <v>36</v>
      </c>
      <c r="B14" s="4" t="s">
        <v>33</v>
      </c>
    </row>
    <row r="15" spans="1:2">
      <c r="A15" s="3" t="s">
        <v>37</v>
      </c>
      <c r="B15" s="4" t="s">
        <v>33</v>
      </c>
    </row>
    <row r="16" spans="1:2">
      <c r="A16" s="5" t="s">
        <v>38</v>
      </c>
      <c r="B16" s="4" t="s">
        <v>21</v>
      </c>
    </row>
    <row r="17" spans="1:2">
      <c r="A17" s="5" t="s">
        <v>39</v>
      </c>
      <c r="B17" s="4" t="s">
        <v>24</v>
      </c>
    </row>
    <row r="18" spans="1:2">
      <c r="A18" s="5" t="s">
        <v>40</v>
      </c>
      <c r="B18" s="4" t="s">
        <v>24</v>
      </c>
    </row>
    <row r="19" spans="1:2">
      <c r="A19" s="5" t="s">
        <v>41</v>
      </c>
      <c r="B19" s="4" t="s">
        <v>30</v>
      </c>
    </row>
    <row r="20" spans="1:2">
      <c r="A20" s="3" t="s">
        <v>42</v>
      </c>
      <c r="B20" s="4" t="s">
        <v>24</v>
      </c>
    </row>
    <row r="21" spans="1:2">
      <c r="A21" s="3" t="s">
        <v>43</v>
      </c>
      <c r="B21" s="4" t="s">
        <v>24</v>
      </c>
    </row>
    <row r="22" spans="1:2">
      <c r="A22" s="3" t="s">
        <v>44</v>
      </c>
      <c r="B22" s="4" t="s">
        <v>19</v>
      </c>
    </row>
    <row r="23" spans="1:2">
      <c r="A23" s="5" t="s">
        <v>45</v>
      </c>
      <c r="B23" s="4" t="s">
        <v>19</v>
      </c>
    </row>
    <row r="24" spans="1:2">
      <c r="A24" s="3" t="s">
        <v>46</v>
      </c>
      <c r="B24" s="4" t="s">
        <v>24</v>
      </c>
    </row>
    <row r="25" spans="1:2">
      <c r="A25" s="3" t="s">
        <v>47</v>
      </c>
      <c r="B25" s="4" t="s">
        <v>19</v>
      </c>
    </row>
    <row r="26" spans="1:2">
      <c r="A26" s="3" t="s">
        <v>48</v>
      </c>
      <c r="B26" s="4" t="s">
        <v>24</v>
      </c>
    </row>
    <row r="27" spans="1:2">
      <c r="A27" s="3" t="s">
        <v>49</v>
      </c>
      <c r="B27" s="4" t="s">
        <v>103</v>
      </c>
    </row>
    <row r="28" spans="1:2">
      <c r="A28" s="3" t="s">
        <v>50</v>
      </c>
      <c r="B28" s="4" t="s">
        <v>24</v>
      </c>
    </row>
    <row r="29" spans="1:2">
      <c r="A29" s="3" t="s">
        <v>51</v>
      </c>
      <c r="B29" s="4" t="s">
        <v>24</v>
      </c>
    </row>
    <row r="30" spans="1:2">
      <c r="A30" s="3" t="s">
        <v>52</v>
      </c>
      <c r="B30" s="4" t="s">
        <v>24</v>
      </c>
    </row>
    <row r="31" spans="1:2">
      <c r="A31" s="5" t="s">
        <v>53</v>
      </c>
      <c r="B31" s="4" t="s">
        <v>24</v>
      </c>
    </row>
    <row r="32" spans="1:2">
      <c r="A32" s="5" t="s">
        <v>54</v>
      </c>
      <c r="B32" s="4" t="s">
        <v>24</v>
      </c>
    </row>
    <row r="33" spans="1:2">
      <c r="A33" s="3" t="s">
        <v>55</v>
      </c>
      <c r="B33" s="4" t="s">
        <v>24</v>
      </c>
    </row>
    <row r="34" spans="1:2">
      <c r="A34" s="3" t="s">
        <v>56</v>
      </c>
      <c r="B34" s="4" t="s">
        <v>24</v>
      </c>
    </row>
    <row r="35" spans="1:2">
      <c r="A35" s="3" t="s">
        <v>57</v>
      </c>
      <c r="B35" s="4" t="s">
        <v>24</v>
      </c>
    </row>
    <row r="36" spans="1:2">
      <c r="A36" s="3" t="s">
        <v>58</v>
      </c>
      <c r="B36" s="4" t="s">
        <v>24</v>
      </c>
    </row>
    <row r="37" spans="1:2">
      <c r="A37" s="3" t="s">
        <v>59</v>
      </c>
      <c r="B37" s="4" t="s">
        <v>24</v>
      </c>
    </row>
    <row r="38" spans="1:2">
      <c r="A38" s="3" t="s">
        <v>60</v>
      </c>
      <c r="B38" s="4" t="s">
        <v>103</v>
      </c>
    </row>
    <row r="39" spans="1:2">
      <c r="A39" s="3" t="s">
        <v>61</v>
      </c>
      <c r="B39" s="4" t="s">
        <v>26</v>
      </c>
    </row>
    <row r="40" spans="1:2">
      <c r="A40" s="3" t="s">
        <v>62</v>
      </c>
      <c r="B40" s="4" t="s">
        <v>63</v>
      </c>
    </row>
    <row r="41" spans="1:2">
      <c r="A41" s="5" t="s">
        <v>64</v>
      </c>
      <c r="B41" s="4" t="s">
        <v>24</v>
      </c>
    </row>
    <row r="42" spans="1:2">
      <c r="A42" s="3" t="s">
        <v>65</v>
      </c>
      <c r="B42" s="4" t="s">
        <v>19</v>
      </c>
    </row>
    <row r="43" spans="1:2">
      <c r="A43" s="3" t="s">
        <v>66</v>
      </c>
      <c r="B43" s="4" t="s">
        <v>24</v>
      </c>
    </row>
    <row r="44" spans="1:2">
      <c r="A44" s="3" t="s">
        <v>67</v>
      </c>
      <c r="B44" s="4" t="s">
        <v>19</v>
      </c>
    </row>
    <row r="45" spans="1:2">
      <c r="A45" s="6" t="s">
        <v>68</v>
      </c>
      <c r="B45" s="4" t="s">
        <v>26</v>
      </c>
    </row>
    <row r="46" spans="1:2">
      <c r="A46" s="3" t="s">
        <v>69</v>
      </c>
      <c r="B46" s="4" t="s">
        <v>24</v>
      </c>
    </row>
    <row r="47" spans="1:2">
      <c r="A47" s="5" t="s">
        <v>70</v>
      </c>
      <c r="B47" s="4" t="s">
        <v>24</v>
      </c>
    </row>
    <row r="48" spans="1:2">
      <c r="A48" s="3" t="s">
        <v>71</v>
      </c>
      <c r="B48" s="4" t="s">
        <v>19</v>
      </c>
    </row>
    <row r="49" spans="1:2">
      <c r="A49" s="3" t="s">
        <v>72</v>
      </c>
      <c r="B49" s="4" t="s">
        <v>19</v>
      </c>
    </row>
    <row r="50" spans="1:2">
      <c r="A50" s="5" t="s">
        <v>73</v>
      </c>
      <c r="B50" s="4" t="s">
        <v>24</v>
      </c>
    </row>
    <row r="51" spans="1:2">
      <c r="A51" s="3" t="s">
        <v>74</v>
      </c>
      <c r="B51" s="4" t="s">
        <v>33</v>
      </c>
    </row>
    <row r="52" spans="1:2">
      <c r="A52" s="3" t="s">
        <v>75</v>
      </c>
      <c r="B52" s="4" t="s">
        <v>33</v>
      </c>
    </row>
    <row r="53" spans="1:2">
      <c r="A53" s="3" t="s">
        <v>76</v>
      </c>
      <c r="B53" s="4" t="s">
        <v>19</v>
      </c>
    </row>
    <row r="54" spans="1:2">
      <c r="A54" s="3" t="s">
        <v>77</v>
      </c>
      <c r="B54" s="4" t="s">
        <v>19</v>
      </c>
    </row>
    <row r="55" spans="1:2">
      <c r="A55" s="3" t="s">
        <v>78</v>
      </c>
      <c r="B55" s="4" t="s">
        <v>19</v>
      </c>
    </row>
    <row r="56" spans="1:2">
      <c r="A56" s="3" t="s">
        <v>79</v>
      </c>
      <c r="B56" s="4" t="s">
        <v>19</v>
      </c>
    </row>
    <row r="57" spans="1:2">
      <c r="A57" s="5" t="s">
        <v>80</v>
      </c>
      <c r="B57" s="4" t="s">
        <v>18</v>
      </c>
    </row>
    <row r="58" spans="1:2">
      <c r="A58" s="5" t="s">
        <v>81</v>
      </c>
      <c r="B58" s="4" t="s">
        <v>24</v>
      </c>
    </row>
    <row r="59" spans="1:2">
      <c r="A59" s="5" t="s">
        <v>82</v>
      </c>
      <c r="B59" s="4" t="s">
        <v>33</v>
      </c>
    </row>
    <row r="60" spans="1:2">
      <c r="A60" s="3" t="s">
        <v>83</v>
      </c>
      <c r="B60" s="4" t="s">
        <v>19</v>
      </c>
    </row>
    <row r="61" spans="1:2">
      <c r="A61" s="5" t="s">
        <v>84</v>
      </c>
      <c r="B61" s="4" t="s">
        <v>24</v>
      </c>
    </row>
    <row r="62" spans="1:2">
      <c r="A62" s="5" t="s">
        <v>85</v>
      </c>
      <c r="B62" s="4" t="s">
        <v>24</v>
      </c>
    </row>
    <row r="63" spans="1:2">
      <c r="A63" s="3" t="s">
        <v>86</v>
      </c>
      <c r="B63" s="4" t="s">
        <v>19</v>
      </c>
    </row>
    <row r="64" spans="1:2">
      <c r="A64" s="3" t="s">
        <v>87</v>
      </c>
      <c r="B64" s="4" t="s">
        <v>19</v>
      </c>
    </row>
    <row r="65" spans="1:2">
      <c r="A65" s="3" t="s">
        <v>88</v>
      </c>
      <c r="B65" s="4" t="s">
        <v>19</v>
      </c>
    </row>
    <row r="66" spans="1:2">
      <c r="A66" s="3" t="s">
        <v>89</v>
      </c>
      <c r="B66" s="4" t="s">
        <v>24</v>
      </c>
    </row>
    <row r="67" spans="1:2">
      <c r="A67" s="3" t="s">
        <v>90</v>
      </c>
      <c r="B67" s="4" t="s">
        <v>24</v>
      </c>
    </row>
    <row r="68" spans="1:2">
      <c r="A68" s="3" t="s">
        <v>91</v>
      </c>
      <c r="B68" s="4" t="s">
        <v>21</v>
      </c>
    </row>
    <row r="69" spans="1:2">
      <c r="A69" s="3" t="s">
        <v>92</v>
      </c>
      <c r="B69" s="4" t="s">
        <v>24</v>
      </c>
    </row>
    <row r="70" spans="1:2">
      <c r="A70" s="3" t="s">
        <v>93</v>
      </c>
      <c r="B70" s="4" t="s">
        <v>30</v>
      </c>
    </row>
    <row r="71" spans="1:2">
      <c r="A71" s="3" t="s">
        <v>94</v>
      </c>
      <c r="B71" s="4" t="s">
        <v>24</v>
      </c>
    </row>
    <row r="72" spans="1:2">
      <c r="A72" s="3" t="s">
        <v>95</v>
      </c>
      <c r="B72" s="4" t="s">
        <v>30</v>
      </c>
    </row>
    <row r="73" spans="1:2">
      <c r="A73" s="3" t="s">
        <v>96</v>
      </c>
      <c r="B73" s="4" t="s">
        <v>24</v>
      </c>
    </row>
    <row r="74" spans="1:2">
      <c r="A74" s="3" t="s">
        <v>97</v>
      </c>
      <c r="B74" s="4" t="s">
        <v>21</v>
      </c>
    </row>
    <row r="75" spans="1:2">
      <c r="A75" s="3" t="s">
        <v>98</v>
      </c>
      <c r="B75" s="4" t="s">
        <v>30</v>
      </c>
    </row>
  </sheetData>
  <autoFilter ref="A1:B75" xr:uid="{23B57027-C1BE-4CC2-BF83-CCDEB2EB3EC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</vt:lpstr>
      <vt:lpstr>Homologación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Nelly Marcela, Polania Alvarez</dc:creator>
  <cp:keywords/>
  <dc:description/>
  <cp:lastModifiedBy>Nidia Zamara Gil Velasquez</cp:lastModifiedBy>
  <cp:revision/>
  <dcterms:created xsi:type="dcterms:W3CDTF">2025-01-22T18:14:26Z</dcterms:created>
  <dcterms:modified xsi:type="dcterms:W3CDTF">2025-04-11T19:57:11Z</dcterms:modified>
  <cp:category/>
  <cp:contentStatus/>
</cp:coreProperties>
</file>